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SAPAR 2016-2018\CUENTA PUBLICA 2018\PRIMER TRIMESTRE 2018\Digitales\"/>
    </mc:Choice>
  </mc:AlternateContent>
  <bookViews>
    <workbookView xWindow="120" yWindow="105" windowWidth="15600" windowHeight="7995" activeTab="1"/>
  </bookViews>
  <sheets>
    <sheet name="EAR" sheetId="9" r:id="rId1"/>
    <sheet name="EAFF" sheetId="10" r:id="rId2"/>
  </sheets>
  <calcPr calcId="152511"/>
</workbook>
</file>

<file path=xl/calcChain.xml><?xml version="1.0" encoding="utf-8"?>
<calcChain xmlns="http://schemas.openxmlformats.org/spreadsheetml/2006/main">
  <c r="C3" i="9" l="1"/>
  <c r="H19" i="10"/>
  <c r="H7" i="9"/>
  <c r="F3" i="9" l="1"/>
  <c r="H21" i="10" l="1"/>
  <c r="I21" i="10" s="1"/>
  <c r="I20" i="10" s="1"/>
  <c r="E21" i="10"/>
  <c r="G20" i="10"/>
  <c r="H20" i="10" s="1"/>
  <c r="F20" i="10"/>
  <c r="E20" i="10"/>
  <c r="D20" i="10"/>
  <c r="C20" i="10"/>
  <c r="I19" i="10"/>
  <c r="E19" i="10"/>
  <c r="I18" i="10"/>
  <c r="H18" i="10"/>
  <c r="E18" i="10"/>
  <c r="H17" i="10"/>
  <c r="I17" i="10" s="1"/>
  <c r="E17" i="10"/>
  <c r="G16" i="10"/>
  <c r="F16" i="10"/>
  <c r="E16" i="10"/>
  <c r="D16" i="10"/>
  <c r="C16" i="10"/>
  <c r="H15" i="10"/>
  <c r="I15" i="10" s="1"/>
  <c r="E15" i="10"/>
  <c r="I14" i="10"/>
  <c r="H14" i="10"/>
  <c r="E14" i="10"/>
  <c r="H13" i="10"/>
  <c r="I13" i="10" s="1"/>
  <c r="E13" i="10"/>
  <c r="H12" i="10"/>
  <c r="I12" i="10" s="1"/>
  <c r="E12" i="10"/>
  <c r="H11" i="10"/>
  <c r="I11" i="10" s="1"/>
  <c r="E11" i="10"/>
  <c r="I10" i="10"/>
  <c r="H10" i="10"/>
  <c r="E10" i="10"/>
  <c r="H9" i="10"/>
  <c r="I9" i="10" s="1"/>
  <c r="E9" i="10"/>
  <c r="I8" i="10"/>
  <c r="H8" i="10"/>
  <c r="E8" i="10"/>
  <c r="H7" i="10"/>
  <c r="I7" i="10" s="1"/>
  <c r="E7" i="10"/>
  <c r="I6" i="10"/>
  <c r="H6" i="10"/>
  <c r="E6" i="10"/>
  <c r="H5" i="10"/>
  <c r="I5" i="10" s="1"/>
  <c r="E5" i="10"/>
  <c r="G4" i="10"/>
  <c r="F4" i="10"/>
  <c r="E4" i="10"/>
  <c r="D4" i="10"/>
  <c r="C4" i="10"/>
  <c r="F3" i="10"/>
  <c r="D3" i="10"/>
  <c r="H3" i="9"/>
  <c r="H18" i="9"/>
  <c r="E18" i="9"/>
  <c r="H17" i="9"/>
  <c r="E17" i="9"/>
  <c r="H16" i="9"/>
  <c r="I16" i="9" s="1"/>
  <c r="E16" i="9"/>
  <c r="I15" i="9"/>
  <c r="H15" i="9"/>
  <c r="E15" i="9"/>
  <c r="H14" i="9"/>
  <c r="I14" i="9" s="1"/>
  <c r="E14" i="9"/>
  <c r="I13" i="9"/>
  <c r="H13" i="9"/>
  <c r="E13" i="9"/>
  <c r="H12" i="9"/>
  <c r="I12" i="9" s="1"/>
  <c r="E12" i="9"/>
  <c r="I11" i="9"/>
  <c r="H11" i="9"/>
  <c r="E11" i="9"/>
  <c r="H10" i="9"/>
  <c r="I10" i="9" s="1"/>
  <c r="E10" i="9"/>
  <c r="I9" i="9"/>
  <c r="H9" i="9"/>
  <c r="E9" i="9"/>
  <c r="H8" i="9"/>
  <c r="I8" i="9" s="1"/>
  <c r="E8" i="9"/>
  <c r="I7" i="9"/>
  <c r="E7" i="9"/>
  <c r="H6" i="9"/>
  <c r="I6" i="9" s="1"/>
  <c r="E6" i="9"/>
  <c r="I5" i="9"/>
  <c r="H5" i="9"/>
  <c r="E5" i="9"/>
  <c r="H4" i="9"/>
  <c r="I4" i="9" s="1"/>
  <c r="E4" i="9"/>
  <c r="G3" i="9"/>
  <c r="I3" i="9" s="1"/>
  <c r="E3" i="9"/>
  <c r="D3" i="9"/>
  <c r="C3" i="10" l="1"/>
  <c r="E3" i="10"/>
  <c r="H16" i="10"/>
  <c r="H4" i="10"/>
  <c r="I4" i="10" s="1"/>
  <c r="I16" i="10"/>
  <c r="G3" i="10"/>
  <c r="H3" i="10" s="1"/>
  <c r="I3" i="10" s="1"/>
</calcChain>
</file>

<file path=xl/sharedStrings.xml><?xml version="1.0" encoding="utf-8"?>
<sst xmlns="http://schemas.openxmlformats.org/spreadsheetml/2006/main" count="77" uniqueCount="39">
  <si>
    <t>CONCEPTO</t>
  </si>
  <si>
    <t>CRI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</si>
  <si>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</si>
  <si>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</si>
  <si>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</si>
  <si>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</si>
  <si>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</si>
  <si>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</si>
  <si>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</si>
  <si>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</si>
  <si>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</si>
  <si>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</si>
  <si>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</si>
  <si>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</si>
  <si>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</si>
  <si>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</si>
  <si>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</si>
  <si>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</si>
  <si>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</si>
  <si>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</si>
  <si>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</si>
  <si>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</si>
  <si>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</si>
  <si>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</si>
  <si>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</si>
  <si>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</si>
  <si>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</si>
  <si>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</si>
  <si>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______________________________________</t>
  </si>
  <si>
    <t xml:space="preserve">                   Dr. José Soria Gasca</t>
  </si>
  <si>
    <t xml:space="preserve">               Encargada Administrativa</t>
  </si>
  <si>
    <t xml:space="preserve">  C.P. María Guadalupe González Aguilera</t>
  </si>
  <si>
    <t xml:space="preserve">                       __________________________________</t>
  </si>
  <si>
    <t xml:space="preserve">                                           Director General</t>
  </si>
  <si>
    <t xml:space="preserve">                              Arq. Juan Francisco Rangel Lajovich</t>
  </si>
  <si>
    <t xml:space="preserve">            Presidente del Consejo Directivo</t>
  </si>
  <si>
    <t xml:space="preserve">           Presidente del Consejo Directivo</t>
  </si>
  <si>
    <t>SISTEMA DE AGUA POTABLE Y ALCANTARILLADO DE ROMITA
ESTADO ANALÍTICO DE INGRESOS POR RUBRO
DEL 1 DE ENERO AL 31 DE MARZO DE 2018</t>
  </si>
  <si>
    <t>SISTEMA DE AGUA POTABLE Y ALCANTARILLADO DE ROMITA
ESTADO ANALÍTICO DE INGRESOS POR FUENTE DE FINANCIAMIENTO
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</si>
</sst>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;\-#,##0;&quot; &quot;"/>
    <numFmt numFmtId="167" formatCode="#,##0.00;\-#,##0.00;&quot; &quot;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horizontal="center" vertical="top"/>
    </xf>
    <xf numFmtId="0" fontId="4" fillId="0" borderId="7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0" fontId="4" fillId="0" borderId="8" xfId="8" quotePrefix="1" applyFont="1" applyFill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</xf>
    <xf numFmtId="0" fontId="4" fillId="0" borderId="0" xfId="8" applyFont="1" applyFill="1" applyBorder="1" applyAlignment="1" applyProtection="1">
      <alignment horizontal="left" vertical="top" indent="2"/>
    </xf>
    <xf numFmtId="0" fontId="7" fillId="0" borderId="0" xfId="8" applyFont="1" applyFill="1" applyBorder="1" applyAlignment="1" applyProtection="1">
      <alignment horizontal="justify" vertical="top" wrapText="1"/>
    </xf>
    <xf numFmtId="0" fontId="4" fillId="0" borderId="4" xfId="8" applyFont="1" applyFill="1" applyBorder="1" applyAlignment="1" applyProtection="1">
      <alignment horizontal="left" vertical="top" wrapText="1" indent="1"/>
    </xf>
    <xf numFmtId="0" fontId="7" fillId="0" borderId="1" xfId="8" applyFont="1" applyFill="1" applyBorder="1" applyAlignment="1" applyProtection="1">
      <alignment vertical="top" wrapText="1"/>
    </xf>
    <xf numFmtId="0" fontId="4" fillId="0" borderId="7" xfId="8" applyFont="1" applyFill="1" applyBorder="1" applyAlignment="1" applyProtection="1">
      <alignment horizontal="center" vertical="top"/>
    </xf>
    <xf numFmtId="0" fontId="4" fillId="0" borderId="8" xfId="8" quotePrefix="1" applyFont="1" applyFill="1" applyBorder="1" applyAlignment="1" applyProtection="1">
      <alignment horizontal="center" vertical="top"/>
    </xf>
    <xf numFmtId="0" fontId="8" fillId="0" borderId="0" xfId="9" applyFont="1" applyAlignment="1" applyProtection="1">
      <alignment vertical="top"/>
    </xf>
    <xf numFmtId="0" fontId="8" fillId="0" borderId="0" xfId="9" applyFont="1" applyAlignment="1">
      <alignment vertical="top" wrapText="1"/>
    </xf>
    <xf numFmtId="4" fontId="8" fillId="0" borderId="0" xfId="9" applyNumberFormat="1" applyFont="1" applyAlignment="1">
      <alignment vertical="top"/>
    </xf>
    <xf numFmtId="0" fontId="8" fillId="0" borderId="0" xfId="9" applyFont="1" applyAlignment="1">
      <alignment vertical="top"/>
    </xf>
    <xf numFmtId="0" fontId="8" fillId="0" borderId="0" xfId="9" applyFont="1" applyAlignment="1" applyProtection="1">
      <alignment vertical="top" wrapText="1"/>
      <protection locked="0"/>
    </xf>
    <xf numFmtId="0" fontId="8" fillId="0" borderId="0" xfId="9" applyFont="1" applyAlignment="1" applyProtection="1">
      <alignment horizontal="left" vertical="top" wrapText="1" indent="5"/>
      <protection locked="0"/>
    </xf>
    <xf numFmtId="0" fontId="8" fillId="0" borderId="0" xfId="9" applyFont="1" applyAlignment="1" applyProtection="1">
      <alignment vertical="top"/>
      <protection locked="0"/>
    </xf>
    <xf numFmtId="0" fontId="8" fillId="0" borderId="0" xfId="9" applyFont="1" applyBorder="1" applyAlignment="1" applyProtection="1">
      <alignment horizontal="left" vertical="top" wrapText="1" indent="2"/>
      <protection locked="0"/>
    </xf>
    <xf numFmtId="0" fontId="8" fillId="0" borderId="0" xfId="9" applyFont="1" applyBorder="1" applyAlignment="1" applyProtection="1">
      <alignment vertical="top" wrapText="1"/>
      <protection locked="0"/>
    </xf>
    <xf numFmtId="0" fontId="8" fillId="0" borderId="0" xfId="9" applyFont="1" applyBorder="1" applyAlignment="1" applyProtection="1">
      <alignment vertical="top"/>
      <protection locked="0"/>
    </xf>
    <xf numFmtId="167" fontId="0" fillId="0" borderId="0" xfId="0" applyNumberFormat="1" applyFill="1" applyBorder="1"/>
    <xf numFmtId="166" fontId="0" fillId="0" borderId="0" xfId="0" applyNumberFormat="1" applyFont="1" applyFill="1" applyBorder="1"/>
    <xf numFmtId="167" fontId="0" fillId="0" borderId="0" xfId="0" applyNumberFormat="1" applyFont="1" applyFill="1" applyBorder="1"/>
    <xf numFmtId="166" fontId="9" fillId="0" borderId="0" xfId="0" applyNumberFormat="1" applyFont="1" applyFill="1" applyBorder="1"/>
    <xf numFmtId="167" fontId="9" fillId="0" borderId="0" xfId="0" applyNumberFormat="1" applyFont="1" applyFill="1" applyBorder="1"/>
    <xf numFmtId="4" fontId="4" fillId="0" borderId="3" xfId="8" applyNumberFormat="1" applyFont="1" applyFill="1" applyBorder="1" applyAlignment="1" applyProtection="1">
      <alignment vertical="top"/>
      <protection locked="0"/>
    </xf>
    <xf numFmtId="4" fontId="4" fillId="0" borderId="5" xfId="8" applyNumberFormat="1" applyFont="1" applyFill="1" applyBorder="1" applyAlignment="1" applyProtection="1">
      <alignment vertical="top"/>
      <protection locked="0"/>
    </xf>
    <xf numFmtId="0" fontId="8" fillId="0" borderId="0" xfId="9" applyFont="1" applyAlignment="1">
      <alignment vertical="top" wrapText="1"/>
    </xf>
    <xf numFmtId="4" fontId="8" fillId="0" borderId="0" xfId="9" applyNumberFormat="1" applyFont="1" applyAlignment="1">
      <alignment vertical="top"/>
    </xf>
    <xf numFmtId="0" fontId="8" fillId="0" borderId="0" xfId="9" applyFont="1" applyAlignment="1">
      <alignment vertical="top"/>
    </xf>
    <xf numFmtId="4" fontId="4" fillId="0" borderId="0" xfId="23" applyNumberFormat="1" applyFont="1" applyFill="1" applyBorder="1" applyAlignment="1" applyProtection="1">
      <alignment vertical="top"/>
      <protection locked="0"/>
    </xf>
    <xf numFmtId="4" fontId="7" fillId="0" borderId="0" xfId="23" applyNumberFormat="1" applyFont="1" applyFill="1" applyBorder="1" applyAlignment="1" applyProtection="1">
      <alignment vertical="top"/>
      <protection locked="0"/>
    </xf>
    <xf numFmtId="4" fontId="4" fillId="0" borderId="4" xfId="23" applyNumberFormat="1" applyFont="1" applyFill="1" applyBorder="1" applyAlignment="1" applyProtection="1">
      <alignment vertical="top"/>
      <protection locked="0"/>
    </xf>
    <xf numFmtId="4" fontId="7" fillId="0" borderId="1" xfId="23" applyNumberFormat="1" applyFont="1" applyFill="1" applyBorder="1" applyAlignment="1" applyProtection="1">
      <alignment vertical="top"/>
      <protection locked="0"/>
    </xf>
    <xf numFmtId="4" fontId="7" fillId="0" borderId="3" xfId="23" applyNumberFormat="1" applyFont="1" applyFill="1" applyBorder="1" applyAlignment="1" applyProtection="1">
      <alignment vertical="top"/>
      <protection locked="0"/>
    </xf>
    <xf numFmtId="4" fontId="4" fillId="0" borderId="3" xfId="23" applyNumberFormat="1" applyFont="1" applyFill="1" applyBorder="1" applyAlignment="1" applyProtection="1">
      <alignment vertical="top"/>
      <protection locked="0"/>
    </xf>
    <xf numFmtId="4" fontId="7" fillId="0" borderId="2" xfId="23" applyNumberFormat="1" applyFont="1" applyFill="1" applyBorder="1" applyAlignment="1" applyProtection="1">
      <alignment vertical="top"/>
      <protection locked="0"/>
    </xf>
    <xf numFmtId="4" fontId="4" fillId="0" borderId="5" xfId="23" applyNumberFormat="1" applyFont="1" applyFill="1" applyBorder="1" applyAlignment="1" applyProtection="1">
      <alignment vertical="top"/>
      <protection locked="0"/>
    </xf>
    <xf numFmtId="0" fontId="7" fillId="0" borderId="1" xfId="8" applyFont="1" applyFill="1" applyBorder="1" applyAlignment="1" applyProtection="1">
      <alignment vertical="top" wrapText="1"/>
      <protection locked="0"/>
    </xf>
    <xf numFmtId="0" fontId="7" fillId="2" borderId="9" xfId="8" applyFont="1" applyFill="1" applyBorder="1" applyAlignment="1" applyProtection="1">
      <alignment horizontal="center" vertical="center"/>
    </xf>
    <xf numFmtId="0" fontId="7" fillId="2" borderId="10" xfId="8" applyFont="1" applyFill="1" applyBorder="1" applyAlignment="1" applyProtection="1">
      <alignment horizontal="center" vertical="center"/>
    </xf>
    <xf numFmtId="0" fontId="7" fillId="2" borderId="9" xfId="8" applyFont="1" applyFill="1" applyBorder="1" applyAlignment="1" applyProtection="1">
      <alignment horizontal="center" vertical="center" wrapText="1"/>
    </xf>
    <xf numFmtId="0" fontId="7" fillId="2" borderId="10" xfId="8" applyFont="1" applyFill="1" applyBorder="1" applyAlignment="1">
      <alignment horizontal="center" vertical="center"/>
    </xf>
    <xf numFmtId="0" fontId="7" fillId="2" borderId="10" xfId="8" applyFont="1" applyFill="1" applyBorder="1" applyAlignment="1">
      <alignment horizontal="center" vertical="center" wrapText="1"/>
    </xf>
    <xf numFmtId="0" fontId="7" fillId="2" borderId="11" xfId="8" applyFont="1" applyFill="1" applyBorder="1" applyAlignment="1" applyProtection="1">
      <alignment horizontal="center" vertical="center" wrapText="1"/>
      <protection locked="0"/>
    </xf>
    <xf numFmtId="0" fontId="7" fillId="2" borderId="12" xfId="8" applyFont="1" applyFill="1" applyBorder="1" applyAlignment="1" applyProtection="1">
      <alignment horizontal="center" vertical="center" wrapText="1"/>
      <protection locked="0"/>
    </xf>
    <xf numFmtId="0" fontId="7" fillId="2" borderId="13" xfId="8" applyFont="1" applyFill="1" applyBorder="1" applyAlignment="1" applyProtection="1">
      <alignment horizontal="center" vertical="center" wrapText="1"/>
      <protection locked="0"/>
    </xf>
    <xf numFmtId="0" fontId="8" fillId="0" borderId="0" xfId="9" applyFont="1" applyAlignment="1" applyProtection="1">
      <alignment horizontal="left" vertical="top"/>
    </xf>
    <xf numFmtId="0" fontId="7" fillId="0" borderId="7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left" vertical="top" indent="1"/>
      <protection locked="0"/>
    </xf>
    <xf numFmtId="0" fontId="7" fillId="0" borderId="6" xfId="9" applyFont="1" applyBorder="1" applyAlignment="1" applyProtection="1">
      <alignment horizontal="center" vertical="top"/>
    </xf>
    <xf numFmtId="0" fontId="7" fillId="0" borderId="7" xfId="9" applyFont="1" applyBorder="1" applyAlignment="1" applyProtection="1">
      <alignment horizontal="center" vertical="top"/>
    </xf>
    <xf numFmtId="0" fontId="7" fillId="0" borderId="6" xfId="9" applyFont="1" applyBorder="1" applyAlignment="1" applyProtection="1">
      <alignment horizontal="center" vertical="top"/>
      <protection locked="0"/>
    </xf>
  </cellXfs>
  <cellStyles count="24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8"/>
    <cellStyle name="Millares 3" xfId="6"/>
    <cellStyle name="Millares 3 2" xfId="19"/>
    <cellStyle name="Moneda 2" xfId="7"/>
    <cellStyle name="Normal" xfId="0" builtinId="0"/>
    <cellStyle name="Normal 2" xfId="8"/>
    <cellStyle name="Normal 2 2" xfId="9"/>
    <cellStyle name="Normal 2 3" xfId="23"/>
    <cellStyle name="Normal 2 4" xfId="20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2"/>
    <cellStyle name="Normal 6 3" xfId="21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95250</xdr:rowOff>
    </xdr:from>
    <xdr:to>
      <xdr:col>1</xdr:col>
      <xdr:colOff>1609725</xdr:colOff>
      <xdr:row>0</xdr:row>
      <xdr:rowOff>942975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5250"/>
          <a:ext cx="1885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1</xdr:col>
      <xdr:colOff>1476375</xdr:colOff>
      <xdr:row>0</xdr:row>
      <xdr:rowOff>885825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1885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C4" sqref="C4"/>
    </sheetView>
  </sheetViews>
  <sheetFormatPr baseColWidth="10" defaultRowHeight="11.25" x14ac:dyDescent="0.2"/>
  <cols>
    <col min="1" max="1" width="8.83203125" style="3" customWidth="1"/>
    <col min="2" max="2" width="50.83203125" style="3" customWidth="1"/>
    <col min="3" max="3" width="17.83203125" style="3" customWidth="1"/>
    <col min="4" max="4" width="19.83203125" style="3" customWidth="1"/>
    <col min="5" max="8" width="17.83203125" style="3" customWidth="1"/>
    <col min="9" max="9" width="14.1640625" style="3" customWidth="1"/>
    <col min="10" max="16384" width="12" style="2"/>
  </cols>
  <sheetData>
    <row r="1" spans="1:10" s="5" customFormat="1" ht="85.5" customHeight="1" x14ac:dyDescent="0.2">
      <c r="A1" s="53" t="s">
        <v>37</v>
      </c>
      <c r="B1" s="54"/>
      <c r="C1" s="54"/>
      <c r="D1" s="54"/>
      <c r="E1" s="54"/>
      <c r="F1" s="54"/>
      <c r="G1" s="54"/>
      <c r="H1" s="54"/>
      <c r="I1" s="55"/>
      <c r="J1" s="4"/>
    </row>
    <row r="2" spans="1:10" s="6" customFormat="1" ht="24.95" customHeight="1" x14ac:dyDescent="0.2">
      <c r="A2" s="51" t="s">
        <v>1</v>
      </c>
      <c r="B2" s="51" t="s">
        <v>0</v>
      </c>
      <c r="C2" s="52" t="s">
        <v>3</v>
      </c>
      <c r="D2" s="52" t="s">
        <v>25</v>
      </c>
      <c r="E2" s="52" t="s">
        <v>4</v>
      </c>
      <c r="F2" s="52" t="s">
        <v>5</v>
      </c>
      <c r="G2" s="52" t="s">
        <v>7</v>
      </c>
      <c r="H2" s="52" t="s">
        <v>8</v>
      </c>
      <c r="I2" s="52" t="s">
        <v>6</v>
      </c>
      <c r="J2" s="1"/>
    </row>
    <row r="3" spans="1:10" s="3" customFormat="1" x14ac:dyDescent="0.2">
      <c r="A3" s="61">
        <v>90001</v>
      </c>
      <c r="B3" s="47" t="s">
        <v>2</v>
      </c>
      <c r="C3" s="42">
        <f>SUM(C4:C8)+C11+SUM(C15:C18)</f>
        <v>17524244</v>
      </c>
      <c r="D3" s="42">
        <f>SUM(D4:D8)+D11+SUM(D15:D18)</f>
        <v>0</v>
      </c>
      <c r="E3" s="42">
        <f>SUM(E4:E8)+E11+SUM(E15:E18)</f>
        <v>17524244</v>
      </c>
      <c r="F3" s="42">
        <f>SUM(F4:F8)+F11+SUM(F15:F18)</f>
        <v>4108072.5300000003</v>
      </c>
      <c r="G3" s="42">
        <f>SUM(G4:G8)+G11+SUM(G15:G18)</f>
        <v>4108072.5300000003</v>
      </c>
      <c r="H3" s="42">
        <f>+G3-C3</f>
        <v>-13416171.469999999</v>
      </c>
      <c r="I3" s="45">
        <f>IF(H3&gt;0,H3,0)</f>
        <v>0</v>
      </c>
      <c r="J3" s="2"/>
    </row>
    <row r="4" spans="1:10" s="3" customFormat="1" x14ac:dyDescent="0.2">
      <c r="A4" s="57">
        <v>10</v>
      </c>
      <c r="B4" s="4" t="s">
        <v>9</v>
      </c>
      <c r="C4" s="40">
        <v>0</v>
      </c>
      <c r="D4" s="40">
        <v>0</v>
      </c>
      <c r="E4" s="40">
        <f>D4+C4</f>
        <v>0</v>
      </c>
      <c r="F4" s="40">
        <v>0</v>
      </c>
      <c r="G4" s="40">
        <v>0</v>
      </c>
      <c r="H4" s="40">
        <f t="shared" ref="H4:H15" si="0">+G4-C4</f>
        <v>0</v>
      </c>
      <c r="I4" s="43">
        <f>IF(H4&gt;0,H4,0)</f>
        <v>0</v>
      </c>
      <c r="J4" s="2"/>
    </row>
    <row r="5" spans="1:10" s="3" customFormat="1" x14ac:dyDescent="0.2">
      <c r="A5" s="7">
        <v>20</v>
      </c>
      <c r="B5" s="2" t="s">
        <v>10</v>
      </c>
      <c r="C5" s="39">
        <v>0</v>
      </c>
      <c r="D5" s="39">
        <v>0</v>
      </c>
      <c r="E5" s="39">
        <f t="shared" ref="E5:E15" si="1">D5+C5</f>
        <v>0</v>
      </c>
      <c r="F5" s="39">
        <v>0</v>
      </c>
      <c r="G5" s="39">
        <v>0</v>
      </c>
      <c r="H5" s="39">
        <f t="shared" si="0"/>
        <v>0</v>
      </c>
      <c r="I5" s="44">
        <f t="shared" ref="I5:I15" si="2">IF(H5&gt;0,H5,0)</f>
        <v>0</v>
      </c>
      <c r="J5" s="2"/>
    </row>
    <row r="6" spans="1:10" s="3" customFormat="1" x14ac:dyDescent="0.2">
      <c r="A6" s="7">
        <v>30</v>
      </c>
      <c r="B6" s="2" t="s">
        <v>11</v>
      </c>
      <c r="C6" s="39">
        <v>0</v>
      </c>
      <c r="D6" s="39">
        <v>0</v>
      </c>
      <c r="E6" s="39">
        <f t="shared" si="1"/>
        <v>0</v>
      </c>
      <c r="F6" s="39">
        <v>0</v>
      </c>
      <c r="G6" s="39">
        <v>0</v>
      </c>
      <c r="H6" s="39">
        <f t="shared" si="0"/>
        <v>0</v>
      </c>
      <c r="I6" s="44">
        <f t="shared" si="2"/>
        <v>0</v>
      </c>
      <c r="J6" s="2"/>
    </row>
    <row r="7" spans="1:10" s="3" customFormat="1" x14ac:dyDescent="0.2">
      <c r="A7" s="7">
        <v>40</v>
      </c>
      <c r="B7" s="2" t="s">
        <v>12</v>
      </c>
      <c r="C7" s="39">
        <v>16464830.4</v>
      </c>
      <c r="D7" s="39">
        <v>0</v>
      </c>
      <c r="E7" s="39">
        <f t="shared" si="1"/>
        <v>16464830.4</v>
      </c>
      <c r="F7" s="39">
        <v>4098130.12</v>
      </c>
      <c r="G7" s="39">
        <v>4098130.12</v>
      </c>
      <c r="H7" s="39">
        <f>+G7-C7</f>
        <v>-12366700.280000001</v>
      </c>
      <c r="I7" s="44">
        <f t="shared" si="2"/>
        <v>0</v>
      </c>
      <c r="J7" s="2"/>
    </row>
    <row r="8" spans="1:10" s="3" customFormat="1" x14ac:dyDescent="0.2">
      <c r="A8" s="7">
        <v>50</v>
      </c>
      <c r="B8" s="2" t="s">
        <v>13</v>
      </c>
      <c r="C8" s="39">
        <v>47413.599999999999</v>
      </c>
      <c r="D8" s="39">
        <v>0</v>
      </c>
      <c r="E8" s="39">
        <f t="shared" si="1"/>
        <v>47413.599999999999</v>
      </c>
      <c r="F8" s="39">
        <v>9942.41</v>
      </c>
      <c r="G8" s="39">
        <v>9942.41</v>
      </c>
      <c r="H8" s="39">
        <f t="shared" si="0"/>
        <v>-37471.19</v>
      </c>
      <c r="I8" s="44">
        <f t="shared" si="2"/>
        <v>0</v>
      </c>
      <c r="J8" s="2"/>
    </row>
    <row r="9" spans="1:10" s="3" customFormat="1" x14ac:dyDescent="0.2">
      <c r="A9" s="7">
        <v>51</v>
      </c>
      <c r="B9" s="8" t="s">
        <v>14</v>
      </c>
      <c r="C9" s="39">
        <v>47413.599999999999</v>
      </c>
      <c r="D9" s="39">
        <v>0</v>
      </c>
      <c r="E9" s="39">
        <f t="shared" si="1"/>
        <v>47413.599999999999</v>
      </c>
      <c r="F9" s="39">
        <v>9942.41</v>
      </c>
      <c r="G9" s="39">
        <v>9942.41</v>
      </c>
      <c r="H9" s="39">
        <f t="shared" si="0"/>
        <v>-37471.19</v>
      </c>
      <c r="I9" s="44">
        <f t="shared" si="2"/>
        <v>0</v>
      </c>
      <c r="J9" s="2"/>
    </row>
    <row r="10" spans="1:10" s="3" customFormat="1" x14ac:dyDescent="0.2">
      <c r="A10" s="7">
        <v>52</v>
      </c>
      <c r="B10" s="8" t="s">
        <v>15</v>
      </c>
      <c r="C10" s="39">
        <v>0</v>
      </c>
      <c r="D10" s="39">
        <v>0</v>
      </c>
      <c r="E10" s="39">
        <f t="shared" si="1"/>
        <v>0</v>
      </c>
      <c r="F10" s="39">
        <v>0</v>
      </c>
      <c r="G10" s="39">
        <v>0</v>
      </c>
      <c r="H10" s="39">
        <f t="shared" si="0"/>
        <v>0</v>
      </c>
      <c r="I10" s="44">
        <f t="shared" si="2"/>
        <v>0</v>
      </c>
      <c r="J10" s="2"/>
    </row>
    <row r="11" spans="1:10" s="3" customFormat="1" x14ac:dyDescent="0.2">
      <c r="A11" s="7">
        <v>60</v>
      </c>
      <c r="B11" s="2" t="s">
        <v>16</v>
      </c>
      <c r="C11" s="39">
        <v>0</v>
      </c>
      <c r="D11" s="39">
        <v>0</v>
      </c>
      <c r="E11" s="39">
        <f t="shared" si="1"/>
        <v>0</v>
      </c>
      <c r="F11" s="39">
        <v>0</v>
      </c>
      <c r="G11" s="39">
        <v>0</v>
      </c>
      <c r="H11" s="39">
        <f t="shared" si="0"/>
        <v>0</v>
      </c>
      <c r="I11" s="44">
        <f t="shared" si="2"/>
        <v>0</v>
      </c>
      <c r="J11" s="2"/>
    </row>
    <row r="12" spans="1:10" s="3" customFormat="1" x14ac:dyDescent="0.2">
      <c r="A12" s="57">
        <v>61</v>
      </c>
      <c r="B12" s="58" t="s">
        <v>14</v>
      </c>
      <c r="C12" s="40">
        <v>0</v>
      </c>
      <c r="D12" s="40">
        <v>0</v>
      </c>
      <c r="E12" s="40">
        <f t="shared" si="1"/>
        <v>0</v>
      </c>
      <c r="F12" s="40">
        <v>0</v>
      </c>
      <c r="G12" s="40">
        <v>0</v>
      </c>
      <c r="H12" s="40">
        <f t="shared" si="0"/>
        <v>0</v>
      </c>
      <c r="I12" s="43">
        <f t="shared" si="2"/>
        <v>0</v>
      </c>
      <c r="J12" s="2"/>
    </row>
    <row r="13" spans="1:10" s="3" customFormat="1" x14ac:dyDescent="0.2">
      <c r="A13" s="7">
        <v>62</v>
      </c>
      <c r="B13" s="8" t="s">
        <v>15</v>
      </c>
      <c r="C13" s="39">
        <v>0</v>
      </c>
      <c r="D13" s="39">
        <v>0</v>
      </c>
      <c r="E13" s="39">
        <f t="shared" si="1"/>
        <v>0</v>
      </c>
      <c r="F13" s="39">
        <v>0</v>
      </c>
      <c r="G13" s="39">
        <v>0</v>
      </c>
      <c r="H13" s="39">
        <f t="shared" si="0"/>
        <v>0</v>
      </c>
      <c r="I13" s="44">
        <f t="shared" si="2"/>
        <v>0</v>
      </c>
      <c r="J13" s="2"/>
    </row>
    <row r="14" spans="1:10" s="3" customFormat="1" ht="33.75" x14ac:dyDescent="0.2">
      <c r="A14" s="7">
        <v>69</v>
      </c>
      <c r="B14" s="9" t="s">
        <v>26</v>
      </c>
      <c r="C14" s="39">
        <v>0</v>
      </c>
      <c r="D14" s="39">
        <v>0</v>
      </c>
      <c r="E14" s="39">
        <f t="shared" si="1"/>
        <v>0</v>
      </c>
      <c r="F14" s="39">
        <v>0</v>
      </c>
      <c r="G14" s="39">
        <v>0</v>
      </c>
      <c r="H14" s="39">
        <f t="shared" si="0"/>
        <v>0</v>
      </c>
      <c r="I14" s="44">
        <f t="shared" si="2"/>
        <v>0</v>
      </c>
      <c r="J14" s="2"/>
    </row>
    <row r="15" spans="1:10" s="3" customFormat="1" x14ac:dyDescent="0.2">
      <c r="A15" s="7">
        <v>70</v>
      </c>
      <c r="B15" s="2" t="s">
        <v>17</v>
      </c>
      <c r="C15" s="39">
        <v>0</v>
      </c>
      <c r="D15" s="39">
        <v>0</v>
      </c>
      <c r="E15" s="39">
        <f t="shared" si="1"/>
        <v>0</v>
      </c>
      <c r="F15" s="39">
        <v>0</v>
      </c>
      <c r="G15" s="39">
        <v>0</v>
      </c>
      <c r="H15" s="39">
        <f t="shared" si="0"/>
        <v>0</v>
      </c>
      <c r="I15" s="44">
        <f t="shared" si="2"/>
        <v>0</v>
      </c>
      <c r="J15" s="2"/>
    </row>
    <row r="16" spans="1:10" s="3" customFormat="1" x14ac:dyDescent="0.2">
      <c r="A16" s="57">
        <v>80</v>
      </c>
      <c r="B16" s="4" t="s">
        <v>18</v>
      </c>
      <c r="C16" s="40">
        <v>364080</v>
      </c>
      <c r="D16" s="40">
        <v>0</v>
      </c>
      <c r="E16" s="40">
        <f>D16+C16</f>
        <v>364080</v>
      </c>
      <c r="F16" s="40">
        <v>0</v>
      </c>
      <c r="G16" s="40">
        <v>0</v>
      </c>
      <c r="H16" s="40">
        <f>+G16-C16</f>
        <v>-364080</v>
      </c>
      <c r="I16" s="43">
        <f>IF(H16&gt;0,H16,0)</f>
        <v>0</v>
      </c>
      <c r="J16" s="2"/>
    </row>
    <row r="17" spans="1:10" s="3" customFormat="1" x14ac:dyDescent="0.2">
      <c r="A17" s="7">
        <v>90</v>
      </c>
      <c r="B17" s="2" t="s">
        <v>20</v>
      </c>
      <c r="C17" s="39">
        <v>647920</v>
      </c>
      <c r="D17" s="39">
        <v>0</v>
      </c>
      <c r="E17" s="39">
        <f>D17+C17</f>
        <v>647920</v>
      </c>
      <c r="F17" s="39">
        <v>0</v>
      </c>
      <c r="G17" s="39">
        <v>0</v>
      </c>
      <c r="H17" s="39">
        <f>+G17-C17</f>
        <v>-647920</v>
      </c>
      <c r="I17" s="34">
        <v>0</v>
      </c>
      <c r="J17" s="2"/>
    </row>
    <row r="18" spans="1:10" s="3" customFormat="1" x14ac:dyDescent="0.2">
      <c r="A18" s="10" t="s">
        <v>24</v>
      </c>
      <c r="B18" s="11" t="s">
        <v>19</v>
      </c>
      <c r="C18" s="41">
        <v>0</v>
      </c>
      <c r="D18" s="41">
        <v>0</v>
      </c>
      <c r="E18" s="41">
        <f>D18+C18</f>
        <v>0</v>
      </c>
      <c r="F18" s="41">
        <v>0</v>
      </c>
      <c r="G18" s="41">
        <v>0</v>
      </c>
      <c r="H18" s="41">
        <f>+G18-C18</f>
        <v>0</v>
      </c>
      <c r="I18" s="35">
        <v>0</v>
      </c>
      <c r="J18" s="2"/>
    </row>
    <row r="19" spans="1:10" x14ac:dyDescent="0.2"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1">
        <v>0</v>
      </c>
      <c r="I19" s="31">
        <v>0</v>
      </c>
    </row>
    <row r="20" spans="1:10" x14ac:dyDescent="0.2">
      <c r="A20" s="19" t="s">
        <v>27</v>
      </c>
      <c r="B20" s="20"/>
      <c r="C20" s="20"/>
      <c r="D20" s="21"/>
    </row>
    <row r="21" spans="1:10" x14ac:dyDescent="0.2">
      <c r="A21" s="22"/>
      <c r="B21" s="20"/>
      <c r="C21" s="20"/>
      <c r="D21" s="21"/>
    </row>
    <row r="22" spans="1:10" x14ac:dyDescent="0.2">
      <c r="A22" s="22"/>
      <c r="B22" s="20"/>
      <c r="C22" s="20"/>
      <c r="D22" s="21"/>
    </row>
    <row r="23" spans="1:10" x14ac:dyDescent="0.2">
      <c r="A23" s="38"/>
      <c r="B23" s="36"/>
      <c r="C23" s="36"/>
      <c r="D23" s="37"/>
    </row>
    <row r="24" spans="1:10" x14ac:dyDescent="0.2">
      <c r="A24" s="38"/>
      <c r="B24" s="36"/>
      <c r="C24" s="36"/>
      <c r="D24" s="37"/>
    </row>
    <row r="25" spans="1:10" x14ac:dyDescent="0.2">
      <c r="A25" s="22"/>
      <c r="B25" s="20"/>
      <c r="C25" s="20"/>
      <c r="D25" s="21"/>
    </row>
    <row r="26" spans="1:10" x14ac:dyDescent="0.2">
      <c r="A26" s="22"/>
      <c r="B26" s="20"/>
      <c r="C26" s="20"/>
      <c r="D26" s="21"/>
    </row>
    <row r="27" spans="1:10" x14ac:dyDescent="0.2">
      <c r="A27" s="23"/>
      <c r="B27" s="24"/>
      <c r="C27" s="23"/>
      <c r="D27" s="23"/>
    </row>
    <row r="28" spans="1:10" x14ac:dyDescent="0.2">
      <c r="A28" s="25"/>
      <c r="B28" s="23"/>
      <c r="C28" s="23"/>
      <c r="D28" s="23"/>
    </row>
    <row r="29" spans="1:10" x14ac:dyDescent="0.2">
      <c r="A29" s="25"/>
      <c r="B29" s="23" t="s">
        <v>28</v>
      </c>
      <c r="C29" s="25" t="s">
        <v>32</v>
      </c>
      <c r="D29" s="25"/>
      <c r="G29" s="22" t="s">
        <v>28</v>
      </c>
    </row>
    <row r="30" spans="1:10" x14ac:dyDescent="0.2">
      <c r="A30" s="25"/>
      <c r="B30" s="27" t="s">
        <v>35</v>
      </c>
      <c r="C30" s="28" t="s">
        <v>33</v>
      </c>
      <c r="D30" s="26"/>
      <c r="G30" s="22" t="s">
        <v>30</v>
      </c>
    </row>
    <row r="31" spans="1:10" x14ac:dyDescent="0.2">
      <c r="A31" s="22"/>
      <c r="B31" s="20" t="s">
        <v>29</v>
      </c>
      <c r="C31" s="22" t="s">
        <v>34</v>
      </c>
      <c r="D31" s="21"/>
      <c r="G31" s="22" t="s">
        <v>31</v>
      </c>
    </row>
    <row r="32" spans="1:10" x14ac:dyDescent="0.2">
      <c r="A32" s="22"/>
      <c r="B32" s="20"/>
      <c r="C32" s="20"/>
      <c r="D32" s="21"/>
    </row>
    <row r="33" spans="1:4" x14ac:dyDescent="0.2">
      <c r="A33" s="22"/>
      <c r="B33" s="20"/>
      <c r="C33" s="20"/>
      <c r="D33" s="21"/>
    </row>
    <row r="34" spans="1:4" x14ac:dyDescent="0.2">
      <c r="A34" s="22"/>
      <c r="B34" s="20"/>
      <c r="C34" s="20"/>
      <c r="D34" s="21"/>
    </row>
    <row r="35" spans="1:4" x14ac:dyDescent="0.2">
      <c r="A35" s="22"/>
      <c r="B35" s="20"/>
      <c r="C35" s="20"/>
      <c r="D35" s="21"/>
    </row>
    <row r="36" spans="1:4" x14ac:dyDescent="0.2">
      <c r="A36" s="22"/>
      <c r="B36" s="20"/>
      <c r="C36" s="20"/>
      <c r="D36" s="21"/>
    </row>
    <row r="37" spans="1:4" x14ac:dyDescent="0.2">
      <c r="A37" s="22"/>
      <c r="B37" s="2"/>
      <c r="C37" s="20"/>
      <c r="D37" s="21"/>
    </row>
    <row r="38" spans="1:4" x14ac:dyDescent="0.2">
      <c r="A38" s="22"/>
      <c r="B38" s="2"/>
      <c r="C38" s="20"/>
      <c r="D38" s="21"/>
    </row>
    <row r="39" spans="1:4" x14ac:dyDescent="0.2">
      <c r="A39" s="22"/>
      <c r="B39" s="2"/>
      <c r="C39" s="20"/>
      <c r="D39" s="21"/>
    </row>
    <row r="40" spans="1:4" x14ac:dyDescent="0.2">
      <c r="A40" s="22"/>
      <c r="B40" s="20"/>
      <c r="C40" s="20"/>
      <c r="D40" s="21"/>
    </row>
    <row r="41" spans="1:4" x14ac:dyDescent="0.2">
      <c r="A41" s="22"/>
      <c r="B41" s="20"/>
      <c r="C41" s="20"/>
      <c r="D41" s="21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B9" sqref="B9"/>
    </sheetView>
  </sheetViews>
  <sheetFormatPr baseColWidth="10" defaultRowHeight="11.25" x14ac:dyDescent="0.2"/>
  <cols>
    <col min="1" max="1" width="8.83203125" style="3" customWidth="1"/>
    <col min="2" max="2" width="50.83203125" style="3" customWidth="1"/>
    <col min="3" max="3" width="17.83203125" style="3" customWidth="1"/>
    <col min="4" max="4" width="19.83203125" style="3" customWidth="1"/>
    <col min="5" max="8" width="17.83203125" style="3" customWidth="1"/>
    <col min="9" max="9" width="15.33203125" style="3" customWidth="1"/>
    <col min="10" max="16384" width="12" style="3"/>
  </cols>
  <sheetData>
    <row r="1" spans="1:10" s="5" customFormat="1" ht="75" customHeight="1" x14ac:dyDescent="0.2">
      <c r="A1" s="53" t="s">
        <v>38</v>
      </c>
      <c r="B1" s="54"/>
      <c r="C1" s="54"/>
      <c r="D1" s="54"/>
      <c r="E1" s="54"/>
      <c r="F1" s="54"/>
      <c r="G1" s="54"/>
      <c r="H1" s="54"/>
      <c r="I1" s="55"/>
      <c r="J1" s="4"/>
    </row>
    <row r="2" spans="1:10" s="6" customFormat="1" ht="24.95" customHeight="1" x14ac:dyDescent="0.2">
      <c r="A2" s="48" t="s">
        <v>1</v>
      </c>
      <c r="B2" s="49" t="s">
        <v>0</v>
      </c>
      <c r="C2" s="50" t="s">
        <v>3</v>
      </c>
      <c r="D2" s="50" t="s">
        <v>25</v>
      </c>
      <c r="E2" s="50" t="s">
        <v>4</v>
      </c>
      <c r="F2" s="50" t="s">
        <v>5</v>
      </c>
      <c r="G2" s="50" t="s">
        <v>7</v>
      </c>
      <c r="H2" s="50" t="s">
        <v>8</v>
      </c>
      <c r="I2" s="50" t="s">
        <v>6</v>
      </c>
      <c r="J2" s="1"/>
    </row>
    <row r="3" spans="1:10" x14ac:dyDescent="0.2">
      <c r="A3" s="59">
        <v>90001</v>
      </c>
      <c r="B3" s="16" t="s">
        <v>2</v>
      </c>
      <c r="C3" s="42">
        <f>SUM(C4+C16+C21)</f>
        <v>17524244</v>
      </c>
      <c r="D3" s="42">
        <f>SUM(D4+D16+D21)</f>
        <v>0</v>
      </c>
      <c r="E3" s="42">
        <f>SUM(E4+E16+E21)</f>
        <v>17524244</v>
      </c>
      <c r="F3" s="42">
        <f>SUM(F4+F16+F21)</f>
        <v>4108072.5300000003</v>
      </c>
      <c r="G3" s="42">
        <f>SUM(G4+G16+G21)</f>
        <v>4108072.5300000003</v>
      </c>
      <c r="H3" s="40">
        <f>+G3-C3</f>
        <v>-13416171.469999999</v>
      </c>
      <c r="I3" s="45">
        <f>IF(H3&gt;0,H3,0)</f>
        <v>0</v>
      </c>
      <c r="J3" s="2"/>
    </row>
    <row r="4" spans="1:10" x14ac:dyDescent="0.2">
      <c r="A4" s="60">
        <v>90002</v>
      </c>
      <c r="B4" s="14" t="s">
        <v>21</v>
      </c>
      <c r="C4" s="40">
        <f>SUM(C5:C8)+C11+C14+C15</f>
        <v>17524244</v>
      </c>
      <c r="D4" s="40">
        <f>SUM(D5:D8)+D11+D14+D15</f>
        <v>0</v>
      </c>
      <c r="E4" s="40">
        <f>SUM(E5:E8)+E11+E14+E15</f>
        <v>17524244</v>
      </c>
      <c r="F4" s="40">
        <f>SUM(F5:F8)+F11+F14+F15</f>
        <v>4108072.5300000003</v>
      </c>
      <c r="G4" s="40">
        <f>SUM(G5:G8)+G11+G14+G15</f>
        <v>4108072.5300000003</v>
      </c>
      <c r="H4" s="40">
        <f t="shared" ref="H4:H21" si="0">+G4-C4</f>
        <v>-13416171.469999999</v>
      </c>
      <c r="I4" s="43">
        <f>IF(H4&gt;0,H4,0)</f>
        <v>0</v>
      </c>
      <c r="J4" s="2"/>
    </row>
    <row r="5" spans="1:10" x14ac:dyDescent="0.2">
      <c r="A5" s="17">
        <v>10</v>
      </c>
      <c r="B5" s="12" t="s">
        <v>9</v>
      </c>
      <c r="C5" s="39">
        <v>0</v>
      </c>
      <c r="D5" s="39">
        <v>0</v>
      </c>
      <c r="E5" s="39">
        <f>C5+D5</f>
        <v>0</v>
      </c>
      <c r="F5" s="39">
        <v>0</v>
      </c>
      <c r="G5" s="39">
        <v>0</v>
      </c>
      <c r="H5" s="39">
        <f t="shared" si="0"/>
        <v>0</v>
      </c>
      <c r="I5" s="44">
        <f>IF(H5&gt;0,H5,0)</f>
        <v>0</v>
      </c>
      <c r="J5" s="2"/>
    </row>
    <row r="6" spans="1:10" x14ac:dyDescent="0.2">
      <c r="A6" s="17">
        <v>30</v>
      </c>
      <c r="B6" s="12" t="s">
        <v>11</v>
      </c>
      <c r="C6" s="39">
        <v>0</v>
      </c>
      <c r="D6" s="39">
        <v>0</v>
      </c>
      <c r="E6" s="39">
        <f t="shared" ref="E6:E13" si="1">C6+D6</f>
        <v>0</v>
      </c>
      <c r="F6" s="39">
        <v>0</v>
      </c>
      <c r="G6" s="39">
        <v>0</v>
      </c>
      <c r="H6" s="39">
        <f t="shared" si="0"/>
        <v>0</v>
      </c>
      <c r="I6" s="44">
        <f t="shared" ref="I6:I21" si="2">IF(H6&gt;0,H6,0)</f>
        <v>0</v>
      </c>
      <c r="J6" s="2"/>
    </row>
    <row r="7" spans="1:10" x14ac:dyDescent="0.2">
      <c r="A7" s="17">
        <v>40</v>
      </c>
      <c r="B7" s="12" t="s">
        <v>12</v>
      </c>
      <c r="C7" s="39">
        <v>16464830.4</v>
      </c>
      <c r="D7" s="39">
        <v>0</v>
      </c>
      <c r="E7" s="39">
        <f t="shared" si="1"/>
        <v>16464830.4</v>
      </c>
      <c r="F7" s="39">
        <v>4098130.12</v>
      </c>
      <c r="G7" s="39">
        <v>4098130.12</v>
      </c>
      <c r="H7" s="39">
        <f t="shared" si="0"/>
        <v>-12366700.280000001</v>
      </c>
      <c r="I7" s="44">
        <f t="shared" si="2"/>
        <v>0</v>
      </c>
      <c r="J7" s="2"/>
    </row>
    <row r="8" spans="1:10" x14ac:dyDescent="0.2">
      <c r="A8" s="17">
        <v>50</v>
      </c>
      <c r="B8" s="12" t="s">
        <v>13</v>
      </c>
      <c r="C8" s="39">
        <v>47413.599999999999</v>
      </c>
      <c r="D8" s="39">
        <v>0</v>
      </c>
      <c r="E8" s="39">
        <f t="shared" si="1"/>
        <v>47413.599999999999</v>
      </c>
      <c r="F8" s="39">
        <v>9942.41</v>
      </c>
      <c r="G8" s="39">
        <v>9942.41</v>
      </c>
      <c r="H8" s="39">
        <f t="shared" si="0"/>
        <v>-37471.19</v>
      </c>
      <c r="I8" s="44">
        <f t="shared" si="2"/>
        <v>0</v>
      </c>
      <c r="J8" s="2"/>
    </row>
    <row r="9" spans="1:10" x14ac:dyDescent="0.2">
      <c r="A9" s="17">
        <v>51</v>
      </c>
      <c r="B9" s="13" t="s">
        <v>14</v>
      </c>
      <c r="C9" s="39">
        <v>47413.599999999999</v>
      </c>
      <c r="D9" s="39">
        <v>0</v>
      </c>
      <c r="E9" s="39">
        <f t="shared" si="1"/>
        <v>47413.599999999999</v>
      </c>
      <c r="F9" s="39">
        <v>9942.41</v>
      </c>
      <c r="G9" s="39">
        <v>9942.41</v>
      </c>
      <c r="H9" s="39">
        <f t="shared" si="0"/>
        <v>-37471.19</v>
      </c>
      <c r="I9" s="44">
        <f t="shared" si="2"/>
        <v>0</v>
      </c>
      <c r="J9" s="2"/>
    </row>
    <row r="10" spans="1:10" x14ac:dyDescent="0.2">
      <c r="A10" s="17">
        <v>52</v>
      </c>
      <c r="B10" s="13" t="s">
        <v>15</v>
      </c>
      <c r="C10" s="39">
        <v>0</v>
      </c>
      <c r="D10" s="39">
        <v>0</v>
      </c>
      <c r="E10" s="39">
        <f t="shared" si="1"/>
        <v>0</v>
      </c>
      <c r="F10" s="39">
        <v>0</v>
      </c>
      <c r="G10" s="39">
        <v>0</v>
      </c>
      <c r="H10" s="39">
        <f t="shared" si="0"/>
        <v>0</v>
      </c>
      <c r="I10" s="44">
        <f t="shared" si="2"/>
        <v>0</v>
      </c>
      <c r="J10" s="2"/>
    </row>
    <row r="11" spans="1:10" x14ac:dyDescent="0.2">
      <c r="A11" s="17">
        <v>60</v>
      </c>
      <c r="B11" s="12" t="s">
        <v>16</v>
      </c>
      <c r="C11" s="39">
        <v>0</v>
      </c>
      <c r="D11" s="39">
        <v>0</v>
      </c>
      <c r="E11" s="39">
        <f t="shared" si="1"/>
        <v>0</v>
      </c>
      <c r="F11" s="39">
        <v>0</v>
      </c>
      <c r="G11" s="39">
        <v>0</v>
      </c>
      <c r="H11" s="39">
        <f t="shared" si="0"/>
        <v>0</v>
      </c>
      <c r="I11" s="44">
        <f t="shared" si="2"/>
        <v>0</v>
      </c>
      <c r="J11" s="2"/>
    </row>
    <row r="12" spans="1:10" x14ac:dyDescent="0.2">
      <c r="A12" s="17">
        <v>61</v>
      </c>
      <c r="B12" s="13" t="s">
        <v>14</v>
      </c>
      <c r="C12" s="39">
        <v>0</v>
      </c>
      <c r="D12" s="39">
        <v>0</v>
      </c>
      <c r="E12" s="39">
        <f t="shared" si="1"/>
        <v>0</v>
      </c>
      <c r="F12" s="39">
        <v>0</v>
      </c>
      <c r="G12" s="39">
        <v>0</v>
      </c>
      <c r="H12" s="39">
        <f t="shared" si="0"/>
        <v>0</v>
      </c>
      <c r="I12" s="44">
        <f t="shared" si="2"/>
        <v>0</v>
      </c>
      <c r="J12" s="2"/>
    </row>
    <row r="13" spans="1:10" x14ac:dyDescent="0.2">
      <c r="A13" s="17">
        <v>62</v>
      </c>
      <c r="B13" s="13" t="s">
        <v>15</v>
      </c>
      <c r="C13" s="39">
        <v>0</v>
      </c>
      <c r="D13" s="39">
        <v>0</v>
      </c>
      <c r="E13" s="39">
        <f t="shared" si="1"/>
        <v>0</v>
      </c>
      <c r="F13" s="39">
        <v>0</v>
      </c>
      <c r="G13" s="39">
        <v>0</v>
      </c>
      <c r="H13" s="39">
        <f t="shared" si="0"/>
        <v>0</v>
      </c>
      <c r="I13" s="44">
        <f t="shared" si="2"/>
        <v>0</v>
      </c>
      <c r="J13" s="2"/>
    </row>
    <row r="14" spans="1:10" x14ac:dyDescent="0.2">
      <c r="A14" s="17">
        <v>80</v>
      </c>
      <c r="B14" s="12" t="s">
        <v>18</v>
      </c>
      <c r="C14" s="39">
        <v>364080</v>
      </c>
      <c r="D14" s="39">
        <v>0</v>
      </c>
      <c r="E14" s="39">
        <f>C14+D14</f>
        <v>364080</v>
      </c>
      <c r="F14" s="39">
        <v>0</v>
      </c>
      <c r="G14" s="39">
        <v>0</v>
      </c>
      <c r="H14" s="39">
        <f t="shared" si="0"/>
        <v>-364080</v>
      </c>
      <c r="I14" s="44">
        <f t="shared" si="2"/>
        <v>0</v>
      </c>
      <c r="J14" s="2"/>
    </row>
    <row r="15" spans="1:10" x14ac:dyDescent="0.2">
      <c r="A15" s="17">
        <v>90</v>
      </c>
      <c r="B15" s="12" t="s">
        <v>20</v>
      </c>
      <c r="C15" s="39">
        <v>647920</v>
      </c>
      <c r="D15" s="39">
        <v>0</v>
      </c>
      <c r="E15" s="39">
        <f>C15+D15</f>
        <v>647920</v>
      </c>
      <c r="F15" s="39">
        <v>0</v>
      </c>
      <c r="G15" s="39">
        <v>0</v>
      </c>
      <c r="H15" s="39">
        <f t="shared" si="0"/>
        <v>-647920</v>
      </c>
      <c r="I15" s="44">
        <f t="shared" si="2"/>
        <v>0</v>
      </c>
      <c r="J15" s="2"/>
    </row>
    <row r="16" spans="1:10" x14ac:dyDescent="0.2">
      <c r="A16" s="60">
        <v>90003</v>
      </c>
      <c r="B16" s="14" t="s">
        <v>22</v>
      </c>
      <c r="C16" s="40">
        <f>SUM(C17:C19)</f>
        <v>0</v>
      </c>
      <c r="D16" s="40">
        <f>SUM(D17:D19)</f>
        <v>0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 t="shared" si="0"/>
        <v>0</v>
      </c>
      <c r="I16" s="43">
        <f>SUM(I17:I19)</f>
        <v>0</v>
      </c>
      <c r="J16" s="2"/>
    </row>
    <row r="17" spans="1:10" x14ac:dyDescent="0.2">
      <c r="A17" s="17">
        <v>20</v>
      </c>
      <c r="B17" s="12" t="s">
        <v>10</v>
      </c>
      <c r="C17" s="39">
        <v>0</v>
      </c>
      <c r="D17" s="39">
        <v>0</v>
      </c>
      <c r="E17" s="39">
        <f>C17+D17</f>
        <v>0</v>
      </c>
      <c r="F17" s="39">
        <v>0</v>
      </c>
      <c r="G17" s="39">
        <v>0</v>
      </c>
      <c r="H17" s="39">
        <f t="shared" si="0"/>
        <v>0</v>
      </c>
      <c r="I17" s="44">
        <f t="shared" si="2"/>
        <v>0</v>
      </c>
      <c r="J17" s="2"/>
    </row>
    <row r="18" spans="1:10" x14ac:dyDescent="0.2">
      <c r="A18" s="17">
        <v>70</v>
      </c>
      <c r="B18" s="12" t="s">
        <v>17</v>
      </c>
      <c r="C18" s="39">
        <v>0</v>
      </c>
      <c r="D18" s="39">
        <v>0</v>
      </c>
      <c r="E18" s="39">
        <f>C18+D18</f>
        <v>0</v>
      </c>
      <c r="F18" s="39">
        <v>0</v>
      </c>
      <c r="G18" s="39">
        <v>0</v>
      </c>
      <c r="H18" s="39">
        <f t="shared" si="0"/>
        <v>0</v>
      </c>
      <c r="I18" s="44">
        <f t="shared" si="2"/>
        <v>0</v>
      </c>
      <c r="J18" s="2"/>
    </row>
    <row r="19" spans="1:10" x14ac:dyDescent="0.2">
      <c r="A19" s="17">
        <v>90</v>
      </c>
      <c r="B19" s="12" t="s">
        <v>20</v>
      </c>
      <c r="C19" s="39">
        <v>0</v>
      </c>
      <c r="D19" s="39">
        <v>0</v>
      </c>
      <c r="E19" s="39">
        <f>C19+D19</f>
        <v>0</v>
      </c>
      <c r="F19" s="39">
        <v>0</v>
      </c>
      <c r="G19" s="39">
        <v>0</v>
      </c>
      <c r="H19" s="39">
        <f t="shared" si="0"/>
        <v>0</v>
      </c>
      <c r="I19" s="44">
        <f t="shared" si="2"/>
        <v>0</v>
      </c>
      <c r="J19" s="2"/>
    </row>
    <row r="20" spans="1:10" x14ac:dyDescent="0.2">
      <c r="A20" s="60">
        <v>90004</v>
      </c>
      <c r="B20" s="5" t="s">
        <v>23</v>
      </c>
      <c r="C20" s="40">
        <f>SUM(C21)</f>
        <v>0</v>
      </c>
      <c r="D20" s="40">
        <f>SUM(D21)</f>
        <v>0</v>
      </c>
      <c r="E20" s="40">
        <f>SUM(E21)</f>
        <v>0</v>
      </c>
      <c r="F20" s="40">
        <f>SUM(F21)</f>
        <v>0</v>
      </c>
      <c r="G20" s="40">
        <f>SUM(G21)</f>
        <v>0</v>
      </c>
      <c r="H20" s="40">
        <f t="shared" si="0"/>
        <v>0</v>
      </c>
      <c r="I20" s="43">
        <f>SUM(I21)</f>
        <v>0</v>
      </c>
      <c r="J20" s="2"/>
    </row>
    <row r="21" spans="1:10" x14ac:dyDescent="0.2">
      <c r="A21" s="18" t="s">
        <v>24</v>
      </c>
      <c r="B21" s="15" t="s">
        <v>19</v>
      </c>
      <c r="C21" s="41">
        <v>0</v>
      </c>
      <c r="D21" s="41">
        <v>0</v>
      </c>
      <c r="E21" s="41">
        <f>C21+D21</f>
        <v>0</v>
      </c>
      <c r="F21" s="41">
        <v>0</v>
      </c>
      <c r="G21" s="41">
        <v>0</v>
      </c>
      <c r="H21" s="41">
        <f t="shared" si="0"/>
        <v>0</v>
      </c>
      <c r="I21" s="46">
        <f t="shared" si="2"/>
        <v>0</v>
      </c>
      <c r="J21" s="2"/>
    </row>
    <row r="22" spans="1:10" ht="12.75" x14ac:dyDescent="0.2"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3">
        <v>0</v>
      </c>
      <c r="I22" s="33">
        <v>0</v>
      </c>
    </row>
    <row r="23" spans="1:10" x14ac:dyDescent="0.2">
      <c r="A23" s="56" t="s">
        <v>27</v>
      </c>
      <c r="B23" s="56"/>
      <c r="C23" s="56"/>
      <c r="D23" s="56"/>
      <c r="E23" s="56"/>
      <c r="F23" s="56"/>
      <c r="G23" s="56"/>
      <c r="H23" s="29">
        <v>0</v>
      </c>
      <c r="I23" s="29">
        <v>0</v>
      </c>
    </row>
    <row r="24" spans="1:10" x14ac:dyDescent="0.2">
      <c r="A24" s="22"/>
      <c r="B24" s="20"/>
      <c r="C24" s="20"/>
      <c r="D24" s="21"/>
    </row>
    <row r="25" spans="1:10" x14ac:dyDescent="0.2">
      <c r="A25" s="22"/>
      <c r="B25" s="20"/>
      <c r="C25" s="20"/>
      <c r="D25" s="21"/>
    </row>
    <row r="26" spans="1:10" x14ac:dyDescent="0.2">
      <c r="A26" s="22"/>
      <c r="B26" s="20"/>
      <c r="C26" s="20"/>
      <c r="D26" s="21"/>
    </row>
    <row r="27" spans="1:10" x14ac:dyDescent="0.2">
      <c r="A27" s="22"/>
      <c r="B27" s="20"/>
      <c r="C27" s="20"/>
      <c r="D27" s="21"/>
    </row>
    <row r="28" spans="1:10" x14ac:dyDescent="0.2">
      <c r="A28" s="23"/>
      <c r="B28" s="24"/>
      <c r="C28" s="23"/>
      <c r="D28" s="23"/>
    </row>
    <row r="29" spans="1:10" x14ac:dyDescent="0.2">
      <c r="A29" s="25"/>
      <c r="B29" s="23"/>
      <c r="C29" s="23"/>
      <c r="D29" s="23"/>
    </row>
    <row r="30" spans="1:10" x14ac:dyDescent="0.2">
      <c r="A30" s="25"/>
      <c r="B30" s="23" t="s">
        <v>28</v>
      </c>
      <c r="C30" s="25" t="s">
        <v>32</v>
      </c>
      <c r="D30" s="25"/>
      <c r="G30" s="22" t="s">
        <v>28</v>
      </c>
    </row>
    <row r="31" spans="1:10" x14ac:dyDescent="0.2">
      <c r="A31" s="25"/>
      <c r="B31" s="27" t="s">
        <v>36</v>
      </c>
      <c r="C31" s="28" t="s">
        <v>33</v>
      </c>
      <c r="D31" s="26"/>
      <c r="G31" s="22" t="s">
        <v>30</v>
      </c>
    </row>
    <row r="32" spans="1:10" x14ac:dyDescent="0.2">
      <c r="A32" s="22"/>
      <c r="B32" s="20" t="s">
        <v>29</v>
      </c>
      <c r="C32" s="22" t="s">
        <v>34</v>
      </c>
      <c r="D32" s="21"/>
      <c r="G32" s="22" t="s">
        <v>31</v>
      </c>
    </row>
    <row r="33" spans="1:4" x14ac:dyDescent="0.2">
      <c r="A33" s="22"/>
      <c r="B33" s="20"/>
      <c r="C33" s="20"/>
      <c r="D33" s="21"/>
    </row>
  </sheetData>
  <mergeCells count="2">
    <mergeCell ref="A1:I1"/>
    <mergeCell ref="A23:G23"/>
  </mergeCells>
  <pageMargins left="0.70866141732283472" right="0.70866141732283472" top="0.74803149606299213" bottom="0.74803149606299213" header="0.31496062992125984" footer="0.31496062992125984"/>
  <pageSetup paperSize="120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EAR</vt:lpstr>
      <vt:lpstr>EAFF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2018-05-23T13:54:15Z</cp:lastPrinted>
  <dcterms:created xsi:type="dcterms:W3CDTF">2012-12-11T20:48:19Z</dcterms:created>
  <dcterms:modified xsi:type="dcterms:W3CDTF">2018-05-23T15:34:27Z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