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2DO. TRIMESTRE 2020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H18" i="5" s="1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6" i="6"/>
  <c r="H42" i="6"/>
  <c r="H41" i="6"/>
  <c r="H40" i="6"/>
  <c r="H39" i="6"/>
  <c r="H38" i="6"/>
  <c r="H37" i="6"/>
  <c r="H36" i="6"/>
  <c r="H35" i="6"/>
  <c r="H34" i="6"/>
  <c r="H33" i="6"/>
  <c r="H26" i="6"/>
  <c r="H21" i="6"/>
  <c r="H12" i="6"/>
  <c r="H11" i="6"/>
  <c r="H8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E65" i="6"/>
  <c r="H65" i="6" s="1"/>
  <c r="E43" i="6"/>
  <c r="H43" i="6" s="1"/>
  <c r="E23" i="6"/>
  <c r="H23" i="6" s="1"/>
  <c r="G77" i="6"/>
  <c r="C77" i="6"/>
  <c r="E13" i="6"/>
  <c r="H13" i="6" s="1"/>
  <c r="F77" i="6"/>
  <c r="D77" i="6"/>
  <c r="E5" i="6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<sst xmlns="http://schemas.openxmlformats.org/spreadsheetml/2006/main" count="227" uniqueCount="148">
  <si>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</si>
  <si>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</si>
  <si>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</si>
  <si>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</si>
  <si>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</si>
  <si>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</si>
  <si>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</si>
  <si>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</si>
  <si>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</si>
  <si>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</si>
  <si>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</si>
  <si>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</si>
  <si>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</si>
  <si>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</si>
  <si>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</si>
  <si>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</si>
  <si>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</si>
  <si>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</si>
  <si>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</si>
  <si>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</si>
  <si>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</si>
  <si>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</si>
  <si>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</si>
  <si>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</si>
  <si>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</si>
  <si>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</si>
  <si>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</si>
  <si>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</si>
  <si>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</si>
  <si>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</si>
  <si>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</si>
  <si>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</si>
  <si>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</si>
  <si>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</si>
  <si>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</si>
  <si>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</si>
  <si>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</si>
  <si>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</si>
  <si>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</si>
  <si>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</si>
  <si>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</si>
  <si>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</si>
  <si>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</si>
  <si>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</si>
  <si>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</si>
  <si>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</si>
  <si>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</si>
  <si>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</si>
  <si>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</si>
  <si>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</si>
  <si>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</si>
  <si>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</si>
  <si>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</si>
  <si>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</si>
  <si>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</si>
  <si>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</si>
  <si>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</si>
  <si>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</si>
  <si>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</si>
  <si>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</si>
  <si>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</si>
  <si>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</si>
  <si>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</si>
  <si>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</si>
  <si>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</si>
  <si>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</si>
  <si>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</si>
  <si>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</si>
  <si>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</si>
  <si>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</si>
  <si>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</si>
  <si>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</si>
  <si>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</si>
  <si>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</si>
  <si>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</si>
  <si>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</si>
  <si>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</si>
  <si>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</si>
  <si>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</si>
  <si>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</si>
  <si>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</si>
  <si>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</si>
  <si>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</si>
  <si>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</si>
  <si>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</si>
  <si>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</si>
  <si>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</si>
  <si>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</si>
  <si>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</si>
  <si>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</si>
  <si>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</si>
  <si>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</si>
  <si>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</si>
  <si>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</si>
  <si>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</si>
  <si>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</si>
  <si>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</si>
  <si>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</si>
  <si>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</si>
  <si>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</si>
  <si>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</si>
  <si>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</si>
  <si>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</si>
  <si>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</si>
  <si>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</si>
  <si>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</si>
  <si>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</si>
  <si>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</si>
  <si>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</si>
  <si>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</si>
  <si>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</si>
  <si>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</si>
  <si>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</si>
  <si>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</si>
  <si>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</si>
  <si>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</si>
  <si>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</si>
  <si>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</si>
  <si>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</si>
  <si>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</si>
  <si>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</si>
  <si>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</si>
  <si>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</si>
  <si>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</si>
  <si>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</si>
  <si>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</si>
  <si>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</si>
  <si>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</si>
  <si>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</si>
  <si>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</si>
  <si>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</si>
  <si>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ADMINISTRACIÓN</t>
  </si>
  <si>
    <t>OPERACIÓN</t>
  </si>
  <si>
    <t>CONSEJO DIRECTIVO</t>
  </si>
  <si>
    <t>PLANTA TRATADORA DE AGUA</t>
  </si>
  <si>
    <t>SISTEMA DE AGUA POTABLE Y ALCANTARILLADO DE ROMITA, GTO.
ESTADO ANALÍTICO DEL EJERCICIO DEL PRESUPUESTO DE EGRESOS
Clasificación Funcional (Finalidad y Función)
Del 1 de Enero al AL 30 DE JUNIO DEL 2020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</si>
  <si>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</si>
  <si>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</si>
  <si>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</si>
  <si>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</si>
  <si>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</si>
  <si>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</si>
  <si>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</si>
  <si>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ESTADO ANALÍTICO DEL EJERCICIO DEL PRESUPUESTO DE EGRESOS
Clasificación por Objeto del Gasto (Capítulo y Concepto)
Del 1 de Enero al AL 30 DE JUNIO DEL 2020</t>
  </si>
  <si>
    <t>SISTEMA DE AGUA POTABLE Y ALCANTARILLADO DE ROMITA, GTO.
ESTADO ANALÍTICO DEL EJERCICIO DEL PRESUPUESTO DE EGRESOS
Clasificación Económica (por Tipo de Gasto)
Del 1 de Enero al AL 30 DE JUNIO DEL 2020</t>
  </si>
  <si>
    <t>SISTEMA DE AGUA POTABLE Y ALCANTARILLADO DE ROMITA, GTO.
ESTADO ANALÍTICO DEL EJERCICIO DEL PRESUPUESTO DE EGRESOS
Clasificación Administrativa
Del 1 de Enero al AL 30 DE JUNIO DEL 2020</t>
  </si>
  <si>
    <t>Gobierno (Federal/Estatal/Municipal) de SISTEMA DE AGUA POTABLE Y ALCANTARILLADO DE ROMITA, GTO.
Estado Analítico del Ejercicio del Presupuesto de Egresos
Clasificación Administrativa
Del 1 de Enero al AL 30 DE JUNIO DEL 2020</t>
  </si>
  <si>
    <t>Sector Paraestatal del Gobierno (Federal/Estatal/Municipal) de SISTEMA DE AGUA POTABLE Y ALCANTARILLADO DE ROMITA, GTO.
Estado Analítico del Ejercicio del Presupuesto de Egresos
Clasificación Administrativa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</si>
</sst>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right" vertical="top" wrapText="1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tabSelected="1" topLeftCell="D1" workbookViewId="0">
      <selection activeCell="I1" sqref="I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143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57</v>
      </c>
      <c r="B2" s="58"/>
      <c r="C2" s="52" t="s">
        <v>63</v>
      </c>
      <c r="D2" s="53"/>
      <c r="E2" s="53"/>
      <c r="F2" s="53"/>
      <c r="G2" s="54"/>
      <c r="H2" s="55" t="s">
        <v>62</v>
      </c>
    </row>
    <row r="3" spans="1:8" ht="24.95" customHeight="1" x14ac:dyDescent="0.2">
      <c r="A3" s="59"/>
      <c r="B3" s="60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48" t="s">
        <v>64</v>
      </c>
      <c r="B5" s="7"/>
      <c r="C5" s="14">
        <f>SUM(C6:C12)</f>
        <v>12211518.4</v>
      </c>
      <c r="D5" s="14">
        <f>SUM(D6:D12)</f>
        <v>-112068.96000000005</v>
      </c>
      <c r="E5" s="14">
        <f>C5+D5</f>
        <v>12099449.439999999</v>
      </c>
      <c r="F5" s="14">
        <f>SUM(F6:F12)</f>
        <v>4621294.4399999995</v>
      </c>
      <c r="G5" s="14">
        <f>SUM(G6:G12)</f>
        <v>4621294.4399999995</v>
      </c>
      <c r="H5" s="14">
        <f>E5-F5</f>
        <v>7478155</v>
      </c>
    </row>
    <row r="6" spans="1:8" x14ac:dyDescent="0.2">
      <c r="A6" s="49">
        <v>1100</v>
      </c>
      <c r="B6" s="11" t="s">
        <v>73</v>
      </c>
      <c r="C6" s="15">
        <v>4759987.8600000003</v>
      </c>
      <c r="D6" s="15">
        <v>351706.23</v>
      </c>
      <c r="E6" s="15">
        <f t="shared" ref="E6:E69" si="0">C6+D6</f>
        <v>5111694.09</v>
      </c>
      <c r="F6" s="15">
        <v>2420182.5</v>
      </c>
      <c r="G6" s="15">
        <v>2420182.5</v>
      </c>
      <c r="H6" s="15">
        <f t="shared" ref="H6:H69" si="1">E6-F6</f>
        <v>2691511.59</v>
      </c>
    </row>
    <row r="7" spans="1:8" x14ac:dyDescent="0.2">
      <c r="A7" s="49">
        <v>1200</v>
      </c>
      <c r="B7" s="11" t="s">
        <v>74</v>
      </c>
      <c r="C7" s="15">
        <v>1955229.48</v>
      </c>
      <c r="D7" s="15">
        <v>-497800.96000000002</v>
      </c>
      <c r="E7" s="15">
        <f t="shared" si="0"/>
        <v>1457428.52</v>
      </c>
      <c r="F7" s="15">
        <v>380487.02</v>
      </c>
      <c r="G7" s="15">
        <v>380487.02</v>
      </c>
      <c r="H7" s="15">
        <f t="shared" si="1"/>
        <v>1076941.5</v>
      </c>
    </row>
    <row r="8" spans="1:8" x14ac:dyDescent="0.2">
      <c r="A8" s="49">
        <v>1300</v>
      </c>
      <c r="B8" s="11" t="s">
        <v>75</v>
      </c>
      <c r="C8" s="15">
        <v>1570837.79</v>
      </c>
      <c r="D8" s="15">
        <v>68937.48</v>
      </c>
      <c r="E8" s="15">
        <f t="shared" si="0"/>
        <v>1639775.27</v>
      </c>
      <c r="F8" s="15">
        <v>329512.67</v>
      </c>
      <c r="G8" s="15">
        <v>329512.67</v>
      </c>
      <c r="H8" s="15">
        <f t="shared" si="1"/>
        <v>1310262.6000000001</v>
      </c>
    </row>
    <row r="9" spans="1:8" x14ac:dyDescent="0.2">
      <c r="A9" s="49">
        <v>1400</v>
      </c>
      <c r="B9" s="11" t="s">
        <v>35</v>
      </c>
      <c r="C9" s="15">
        <v>1341371.71</v>
      </c>
      <c r="D9" s="15">
        <v>0</v>
      </c>
      <c r="E9" s="15">
        <f t="shared" si="0"/>
        <v>1341371.71</v>
      </c>
      <c r="F9" s="15">
        <v>453850.54</v>
      </c>
      <c r="G9" s="15">
        <v>453850.54</v>
      </c>
      <c r="H9" s="15">
        <f t="shared" si="1"/>
        <v>887521.16999999993</v>
      </c>
    </row>
    <row r="10" spans="1:8" x14ac:dyDescent="0.2">
      <c r="A10" s="49">
        <v>1500</v>
      </c>
      <c r="B10" s="11" t="s">
        <v>76</v>
      </c>
      <c r="C10" s="15">
        <v>1632094</v>
      </c>
      <c r="D10" s="15">
        <v>-105252.96</v>
      </c>
      <c r="E10" s="15">
        <f t="shared" si="0"/>
        <v>1526841.04</v>
      </c>
      <c r="F10" s="15">
        <v>553994.67000000004</v>
      </c>
      <c r="G10" s="15">
        <v>553994.67000000004</v>
      </c>
      <c r="H10" s="15">
        <f t="shared" si="1"/>
        <v>972846.37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77</v>
      </c>
      <c r="C12" s="15">
        <v>951997.56</v>
      </c>
      <c r="D12" s="15">
        <v>70341.25</v>
      </c>
      <c r="E12" s="15">
        <f t="shared" si="0"/>
        <v>1022338.81</v>
      </c>
      <c r="F12" s="15">
        <v>483267.04</v>
      </c>
      <c r="G12" s="15">
        <v>483267.04</v>
      </c>
      <c r="H12" s="15">
        <f t="shared" si="1"/>
        <v>539071.77</v>
      </c>
    </row>
    <row r="13" spans="1:8" x14ac:dyDescent="0.2">
      <c r="A13" s="48" t="s">
        <v>65</v>
      </c>
      <c r="B13" s="7"/>
      <c r="C13" s="15">
        <f>SUM(C14:C22)</f>
        <v>1879484.8099999998</v>
      </c>
      <c r="D13" s="15">
        <f>SUM(D14:D22)</f>
        <v>-8700</v>
      </c>
      <c r="E13" s="15">
        <f t="shared" si="0"/>
        <v>1870784.8099999998</v>
      </c>
      <c r="F13" s="15">
        <f>SUM(F14:F22)</f>
        <v>926210.12999999977</v>
      </c>
      <c r="G13" s="15">
        <f>SUM(G14:G22)</f>
        <v>926210.12999999977</v>
      </c>
      <c r="H13" s="15">
        <f t="shared" si="1"/>
        <v>944574.68</v>
      </c>
    </row>
    <row r="14" spans="1:8" x14ac:dyDescent="0.2">
      <c r="A14" s="49">
        <v>2100</v>
      </c>
      <c r="B14" s="11" t="s">
        <v>78</v>
      </c>
      <c r="C14" s="15">
        <v>94879.9</v>
      </c>
      <c r="D14" s="15">
        <v>12000</v>
      </c>
      <c r="E14" s="15">
        <f t="shared" si="0"/>
        <v>106879.9</v>
      </c>
      <c r="F14" s="15">
        <v>66117.919999999998</v>
      </c>
      <c r="G14" s="15">
        <v>66117.919999999998</v>
      </c>
      <c r="H14" s="15">
        <f t="shared" si="1"/>
        <v>40761.979999999996</v>
      </c>
    </row>
    <row r="15" spans="1:8" x14ac:dyDescent="0.2">
      <c r="A15" s="49">
        <v>2200</v>
      </c>
      <c r="B15" s="11" t="s">
        <v>79</v>
      </c>
      <c r="C15" s="15">
        <v>17352.560000000001</v>
      </c>
      <c r="D15" s="15">
        <v>-4000</v>
      </c>
      <c r="E15" s="15">
        <f t="shared" si="0"/>
        <v>13352.560000000001</v>
      </c>
      <c r="F15" s="15">
        <v>7390.13</v>
      </c>
      <c r="G15" s="15">
        <v>7390.13</v>
      </c>
      <c r="H15" s="15">
        <f t="shared" si="1"/>
        <v>5962.4300000000012</v>
      </c>
    </row>
    <row r="16" spans="1:8" x14ac:dyDescent="0.2">
      <c r="A16" s="49">
        <v>2300</v>
      </c>
      <c r="B16" s="11" t="s">
        <v>80</v>
      </c>
      <c r="C16" s="15">
        <v>318792.88</v>
      </c>
      <c r="D16" s="15">
        <v>0</v>
      </c>
      <c r="E16" s="15">
        <f t="shared" si="0"/>
        <v>318792.88</v>
      </c>
      <c r="F16" s="15">
        <v>170041</v>
      </c>
      <c r="G16" s="15">
        <v>170041</v>
      </c>
      <c r="H16" s="15">
        <f t="shared" si="1"/>
        <v>148751.88</v>
      </c>
    </row>
    <row r="17" spans="1:8" x14ac:dyDescent="0.2">
      <c r="A17" s="49">
        <v>2400</v>
      </c>
      <c r="B17" s="11" t="s">
        <v>81</v>
      </c>
      <c r="C17" s="15">
        <v>585732.99</v>
      </c>
      <c r="D17" s="15">
        <v>-9911.2000000000007</v>
      </c>
      <c r="E17" s="15">
        <f t="shared" si="0"/>
        <v>575821.79</v>
      </c>
      <c r="F17" s="15">
        <v>281050.15999999997</v>
      </c>
      <c r="G17" s="15">
        <v>281050.15999999997</v>
      </c>
      <c r="H17" s="15">
        <f t="shared" si="1"/>
        <v>294771.63000000006</v>
      </c>
    </row>
    <row r="18" spans="1:8" x14ac:dyDescent="0.2">
      <c r="A18" s="49">
        <v>2500</v>
      </c>
      <c r="B18" s="11" t="s">
        <v>82</v>
      </c>
      <c r="C18" s="15">
        <v>4200</v>
      </c>
      <c r="D18" s="15">
        <v>4211.2</v>
      </c>
      <c r="E18" s="15">
        <f t="shared" si="0"/>
        <v>8411.2000000000007</v>
      </c>
      <c r="F18" s="15">
        <v>4211.2</v>
      </c>
      <c r="G18" s="15">
        <v>4211.2</v>
      </c>
      <c r="H18" s="15">
        <f t="shared" si="1"/>
        <v>4200.0000000000009</v>
      </c>
    </row>
    <row r="19" spans="1:8" x14ac:dyDescent="0.2">
      <c r="A19" s="49">
        <v>2600</v>
      </c>
      <c r="B19" s="11" t="s">
        <v>83</v>
      </c>
      <c r="C19" s="15">
        <v>631461.44999999995</v>
      </c>
      <c r="D19" s="15">
        <v>-11000</v>
      </c>
      <c r="E19" s="15">
        <f t="shared" si="0"/>
        <v>620461.44999999995</v>
      </c>
      <c r="F19" s="15">
        <v>297422.42</v>
      </c>
      <c r="G19" s="15">
        <v>297422.42</v>
      </c>
      <c r="H19" s="15">
        <f t="shared" si="1"/>
        <v>323039.02999999997</v>
      </c>
    </row>
    <row r="20" spans="1:8" x14ac:dyDescent="0.2">
      <c r="A20" s="49">
        <v>2700</v>
      </c>
      <c r="B20" s="11" t="s">
        <v>84</v>
      </c>
      <c r="C20" s="15">
        <v>55241.85</v>
      </c>
      <c r="D20" s="15">
        <v>0</v>
      </c>
      <c r="E20" s="15">
        <f t="shared" si="0"/>
        <v>55241.85</v>
      </c>
      <c r="F20" s="15">
        <v>13064.33</v>
      </c>
      <c r="G20" s="15">
        <v>13064.33</v>
      </c>
      <c r="H20" s="15">
        <f t="shared" si="1"/>
        <v>42177.52</v>
      </c>
    </row>
    <row r="21" spans="1:8" x14ac:dyDescent="0.2">
      <c r="A21" s="49">
        <v>2800</v>
      </c>
      <c r="B21" s="11" t="s">
        <v>85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86</v>
      </c>
      <c r="C22" s="15">
        <v>171823.18</v>
      </c>
      <c r="D22" s="15">
        <v>0</v>
      </c>
      <c r="E22" s="15">
        <f t="shared" si="0"/>
        <v>171823.18</v>
      </c>
      <c r="F22" s="15">
        <v>86912.97</v>
      </c>
      <c r="G22" s="15">
        <v>86912.97</v>
      </c>
      <c r="H22" s="15">
        <f t="shared" si="1"/>
        <v>84910.209999999992</v>
      </c>
    </row>
    <row r="23" spans="1:8" x14ac:dyDescent="0.2">
      <c r="A23" s="48" t="s">
        <v>66</v>
      </c>
      <c r="B23" s="7"/>
      <c r="C23" s="15">
        <f>SUM(C24:C32)</f>
        <v>4675898.7299999995</v>
      </c>
      <c r="D23" s="15">
        <f>SUM(D24:D32)</f>
        <v>155768.96000000002</v>
      </c>
      <c r="E23" s="15">
        <f t="shared" si="0"/>
        <v>4831667.6899999995</v>
      </c>
      <c r="F23" s="15">
        <f>SUM(F24:F32)</f>
        <v>2185302.25</v>
      </c>
      <c r="G23" s="15">
        <f>SUM(G24:G32)</f>
        <v>2185302.25</v>
      </c>
      <c r="H23" s="15">
        <f t="shared" si="1"/>
        <v>2646365.4399999995</v>
      </c>
    </row>
    <row r="24" spans="1:8" x14ac:dyDescent="0.2">
      <c r="A24" s="49">
        <v>3100</v>
      </c>
      <c r="B24" s="11" t="s">
        <v>87</v>
      </c>
      <c r="C24" s="15">
        <v>2756637.43</v>
      </c>
      <c r="D24" s="15">
        <v>0</v>
      </c>
      <c r="E24" s="15">
        <f t="shared" si="0"/>
        <v>2756637.43</v>
      </c>
      <c r="F24" s="15">
        <v>1420745.47</v>
      </c>
      <c r="G24" s="15">
        <v>1420745.47</v>
      </c>
      <c r="H24" s="15">
        <f t="shared" si="1"/>
        <v>1335891.9600000002</v>
      </c>
    </row>
    <row r="25" spans="1:8" x14ac:dyDescent="0.2">
      <c r="A25" s="49">
        <v>3200</v>
      </c>
      <c r="B25" s="11" t="s">
        <v>88</v>
      </c>
      <c r="C25" s="15">
        <v>26837.03</v>
      </c>
      <c r="D25" s="15">
        <v>0</v>
      </c>
      <c r="E25" s="15">
        <f t="shared" si="0"/>
        <v>26837.03</v>
      </c>
      <c r="F25" s="15">
        <v>16500</v>
      </c>
      <c r="G25" s="15">
        <v>16500</v>
      </c>
      <c r="H25" s="15">
        <f t="shared" si="1"/>
        <v>10337.029999999999</v>
      </c>
    </row>
    <row r="26" spans="1:8" x14ac:dyDescent="0.2">
      <c r="A26" s="49">
        <v>3300</v>
      </c>
      <c r="B26" s="11" t="s">
        <v>89</v>
      </c>
      <c r="C26" s="15">
        <v>300629.44</v>
      </c>
      <c r="D26" s="15">
        <v>114768.96000000001</v>
      </c>
      <c r="E26" s="15">
        <f t="shared" si="0"/>
        <v>415398.40000000002</v>
      </c>
      <c r="F26" s="15">
        <v>244226.72</v>
      </c>
      <c r="G26" s="15">
        <v>244226.72</v>
      </c>
      <c r="H26" s="15">
        <f t="shared" si="1"/>
        <v>171171.68000000002</v>
      </c>
    </row>
    <row r="27" spans="1:8" x14ac:dyDescent="0.2">
      <c r="A27" s="49">
        <v>3400</v>
      </c>
      <c r="B27" s="11" t="s">
        <v>90</v>
      </c>
      <c r="C27" s="15">
        <v>37826.269999999997</v>
      </c>
      <c r="D27" s="15">
        <v>41000</v>
      </c>
      <c r="E27" s="15">
        <f t="shared" si="0"/>
        <v>78826.26999999999</v>
      </c>
      <c r="F27" s="15">
        <v>50036.43</v>
      </c>
      <c r="G27" s="15">
        <v>50036.43</v>
      </c>
      <c r="H27" s="15">
        <f t="shared" si="1"/>
        <v>28789.839999999989</v>
      </c>
    </row>
    <row r="28" spans="1:8" x14ac:dyDescent="0.2">
      <c r="A28" s="49">
        <v>3500</v>
      </c>
      <c r="B28" s="11" t="s">
        <v>91</v>
      </c>
      <c r="C28" s="15">
        <v>208830.21</v>
      </c>
      <c r="D28" s="15">
        <v>0</v>
      </c>
      <c r="E28" s="15">
        <f t="shared" si="0"/>
        <v>208830.21</v>
      </c>
      <c r="F28" s="15">
        <v>94762.72</v>
      </c>
      <c r="G28" s="15">
        <v>94762.72</v>
      </c>
      <c r="H28" s="15">
        <f t="shared" si="1"/>
        <v>114067.48999999999</v>
      </c>
    </row>
    <row r="29" spans="1:8" x14ac:dyDescent="0.2">
      <c r="A29" s="49">
        <v>3600</v>
      </c>
      <c r="B29" s="11" t="s">
        <v>92</v>
      </c>
      <c r="C29" s="15">
        <v>10290.26</v>
      </c>
      <c r="D29" s="15">
        <v>60000</v>
      </c>
      <c r="E29" s="15">
        <f t="shared" si="0"/>
        <v>70290.259999999995</v>
      </c>
      <c r="F29" s="15">
        <v>29405</v>
      </c>
      <c r="G29" s="15">
        <v>29405</v>
      </c>
      <c r="H29" s="15">
        <f t="shared" si="1"/>
        <v>40885.259999999995</v>
      </c>
    </row>
    <row r="30" spans="1:8" x14ac:dyDescent="0.2">
      <c r="A30" s="49">
        <v>3700</v>
      </c>
      <c r="B30" s="11" t="s">
        <v>93</v>
      </c>
      <c r="C30" s="15">
        <v>6494.76</v>
      </c>
      <c r="D30" s="15">
        <v>0</v>
      </c>
      <c r="E30" s="15">
        <f t="shared" si="0"/>
        <v>6494.76</v>
      </c>
      <c r="F30" s="15">
        <v>1175.51</v>
      </c>
      <c r="G30" s="15">
        <v>1175.51</v>
      </c>
      <c r="H30" s="15">
        <f t="shared" si="1"/>
        <v>5319.25</v>
      </c>
    </row>
    <row r="31" spans="1:8" x14ac:dyDescent="0.2">
      <c r="A31" s="49">
        <v>3800</v>
      </c>
      <c r="B31" s="11" t="s">
        <v>94</v>
      </c>
      <c r="C31" s="15">
        <v>116973.02</v>
      </c>
      <c r="D31" s="15">
        <v>0</v>
      </c>
      <c r="E31" s="15">
        <f t="shared" si="0"/>
        <v>116973.02</v>
      </c>
      <c r="F31" s="15">
        <v>6589.52</v>
      </c>
      <c r="G31" s="15">
        <v>6589.52</v>
      </c>
      <c r="H31" s="15">
        <f t="shared" si="1"/>
        <v>110383.5</v>
      </c>
    </row>
    <row r="32" spans="1:8" x14ac:dyDescent="0.2">
      <c r="A32" s="49">
        <v>3900</v>
      </c>
      <c r="B32" s="11" t="s">
        <v>19</v>
      </c>
      <c r="C32" s="15">
        <v>1211380.31</v>
      </c>
      <c r="D32" s="15">
        <v>-60000</v>
      </c>
      <c r="E32" s="15">
        <f t="shared" si="0"/>
        <v>1151380.31</v>
      </c>
      <c r="F32" s="15">
        <v>321860.88</v>
      </c>
      <c r="G32" s="15">
        <v>321860.88</v>
      </c>
      <c r="H32" s="15">
        <f t="shared" si="1"/>
        <v>829519.43</v>
      </c>
    </row>
    <row r="33" spans="1:8" x14ac:dyDescent="0.2">
      <c r="A33" s="48" t="s">
        <v>67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95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96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97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98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99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100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101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68</v>
      </c>
      <c r="B43" s="7"/>
      <c r="C43" s="15">
        <f>SUM(C44:C52)</f>
        <v>221015.88</v>
      </c>
      <c r="D43" s="15">
        <f>SUM(D44:D52)</f>
        <v>-35000</v>
      </c>
      <c r="E43" s="15">
        <f t="shared" si="0"/>
        <v>186015.88</v>
      </c>
      <c r="F43" s="15">
        <f>SUM(F44:F52)</f>
        <v>65314.69</v>
      </c>
      <c r="G43" s="15">
        <f>SUM(G44:G52)</f>
        <v>65314.69</v>
      </c>
      <c r="H43" s="15">
        <f t="shared" si="1"/>
        <v>120701.19</v>
      </c>
    </row>
    <row r="44" spans="1:8" x14ac:dyDescent="0.2">
      <c r="A44" s="49">
        <v>5100</v>
      </c>
      <c r="B44" s="11" t="s">
        <v>102</v>
      </c>
      <c r="C44" s="15">
        <v>66870.52</v>
      </c>
      <c r="D44" s="15">
        <v>25000</v>
      </c>
      <c r="E44" s="15">
        <f t="shared" si="0"/>
        <v>91870.52</v>
      </c>
      <c r="F44" s="15">
        <v>44767.24</v>
      </c>
      <c r="G44" s="15">
        <v>44767.24</v>
      </c>
      <c r="H44" s="15">
        <f t="shared" si="1"/>
        <v>47103.280000000006</v>
      </c>
    </row>
    <row r="45" spans="1:8" x14ac:dyDescent="0.2">
      <c r="A45" s="49">
        <v>5200</v>
      </c>
      <c r="B45" s="11" t="s">
        <v>103</v>
      </c>
      <c r="C45" s="15">
        <v>7000</v>
      </c>
      <c r="D45" s="15">
        <v>0</v>
      </c>
      <c r="E45" s="15">
        <f t="shared" si="0"/>
        <v>7000</v>
      </c>
      <c r="F45" s="15">
        <v>0</v>
      </c>
      <c r="G45" s="15">
        <v>0</v>
      </c>
      <c r="H45" s="15">
        <f t="shared" si="1"/>
        <v>7000</v>
      </c>
    </row>
    <row r="46" spans="1:8" x14ac:dyDescent="0.2">
      <c r="A46" s="49">
        <v>5300</v>
      </c>
      <c r="B46" s="11" t="s">
        <v>104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105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106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107</v>
      </c>
      <c r="C49" s="15">
        <v>142145.35999999999</v>
      </c>
      <c r="D49" s="15">
        <v>-65000</v>
      </c>
      <c r="E49" s="15">
        <f t="shared" si="0"/>
        <v>77145.359999999986</v>
      </c>
      <c r="F49" s="15">
        <v>20547.45</v>
      </c>
      <c r="G49" s="15">
        <v>20547.45</v>
      </c>
      <c r="H49" s="15">
        <f t="shared" si="1"/>
        <v>56597.909999999989</v>
      </c>
    </row>
    <row r="50" spans="1:8" x14ac:dyDescent="0.2">
      <c r="A50" s="49">
        <v>5700</v>
      </c>
      <c r="B50" s="11" t="s">
        <v>108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109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110</v>
      </c>
      <c r="C52" s="15">
        <v>5000</v>
      </c>
      <c r="D52" s="15">
        <v>5000</v>
      </c>
      <c r="E52" s="15">
        <f t="shared" si="0"/>
        <v>10000</v>
      </c>
      <c r="F52" s="15">
        <v>0</v>
      </c>
      <c r="G52" s="15">
        <v>0</v>
      </c>
      <c r="H52" s="15">
        <f t="shared" si="1"/>
        <v>10000</v>
      </c>
    </row>
    <row r="53" spans="1:8" x14ac:dyDescent="0.2">
      <c r="A53" s="48" t="s">
        <v>69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111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112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113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70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114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115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116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117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118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119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120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71</v>
      </c>
      <c r="B65" s="7"/>
      <c r="C65" s="15">
        <f>SUM(C66:C68)</f>
        <v>100000</v>
      </c>
      <c r="D65" s="15">
        <f>SUM(D66:D68)</f>
        <v>0</v>
      </c>
      <c r="E65" s="15">
        <f t="shared" si="0"/>
        <v>100000</v>
      </c>
      <c r="F65" s="15">
        <f>SUM(F66:F68)</f>
        <v>0</v>
      </c>
      <c r="G65" s="15">
        <f>SUM(G66:G68)</f>
        <v>0</v>
      </c>
      <c r="H65" s="15">
        <f t="shared" si="1"/>
        <v>100000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100000</v>
      </c>
      <c r="D68" s="15">
        <v>0</v>
      </c>
      <c r="E68" s="15">
        <f t="shared" si="0"/>
        <v>100000</v>
      </c>
      <c r="F68" s="15">
        <v>0</v>
      </c>
      <c r="G68" s="15">
        <v>0</v>
      </c>
      <c r="H68" s="15">
        <f t="shared" si="1"/>
        <v>100000</v>
      </c>
    </row>
    <row r="69" spans="1:8" x14ac:dyDescent="0.2">
      <c r="A69" s="48" t="s">
        <v>72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121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122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123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124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125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126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127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56</v>
      </c>
      <c r="C77" s="17">
        <f t="shared" ref="C77:H77" si="4">SUM(C5+C13+C23+C33+C43+C53+C57+C65+C69)</f>
        <v>19087917.82</v>
      </c>
      <c r="D77" s="17">
        <f t="shared" si="4"/>
        <v>-2.9103830456733704E-11</v>
      </c>
      <c r="E77" s="17">
        <f t="shared" si="4"/>
        <v>19087917.819999997</v>
      </c>
      <c r="F77" s="17">
        <f t="shared" si="4"/>
        <v>7798121.5099999998</v>
      </c>
      <c r="G77" s="17">
        <f t="shared" si="4"/>
        <v>7798121.5099999998</v>
      </c>
      <c r="H77" s="17">
        <f t="shared" si="4"/>
        <v>11289796.309999999</v>
      </c>
    </row>
    <row r="79" spans="1:8" x14ac:dyDescent="0.2">
      <c r="A79" s="63" t="s">
        <v>136</v>
      </c>
      <c r="B79" s="64"/>
      <c r="C79" s="64"/>
      <c r="D79" s="64"/>
      <c r="E79" s="65"/>
    </row>
    <row r="80" spans="1:8" x14ac:dyDescent="0.2">
      <c r="A80" s="66"/>
      <c r="B80" s="67"/>
      <c r="C80" s="68"/>
      <c r="D80" s="64"/>
      <c r="E80" s="64"/>
    </row>
    <row r="81" spans="1:5" x14ac:dyDescent="0.2">
      <c r="A81" s="66"/>
      <c r="B81" s="67"/>
      <c r="C81" s="68"/>
      <c r="D81" s="64"/>
      <c r="E81" s="64"/>
    </row>
    <row r="82" spans="1:5" x14ac:dyDescent="0.2">
      <c r="A82" s="66"/>
      <c r="B82" s="67"/>
      <c r="C82" s="68"/>
      <c r="D82" s="64"/>
      <c r="E82" s="64"/>
    </row>
    <row r="83" spans="1:5" x14ac:dyDescent="0.2">
      <c r="A83" s="67"/>
      <c r="B83" s="68"/>
      <c r="C83" s="64"/>
      <c r="D83" s="64"/>
      <c r="E83" s="65"/>
    </row>
    <row r="84" spans="1:5" x14ac:dyDescent="0.2">
      <c r="A84" s="67"/>
      <c r="B84" s="68"/>
      <c r="C84" s="64"/>
      <c r="D84" s="64"/>
      <c r="E84" s="65"/>
    </row>
    <row r="85" spans="1:5" x14ac:dyDescent="0.2">
      <c r="A85" s="66" t="s">
        <v>137</v>
      </c>
      <c r="B85" s="69"/>
      <c r="C85" s="66" t="s">
        <v>138</v>
      </c>
      <c r="D85" s="70"/>
      <c r="E85" s="65"/>
    </row>
    <row r="86" spans="1:5" x14ac:dyDescent="0.2">
      <c r="A86" s="71" t="s">
        <v>139</v>
      </c>
      <c r="B86" s="69"/>
      <c r="C86" s="71" t="s">
        <v>140</v>
      </c>
      <c r="D86" s="71"/>
      <c r="E86" s="65"/>
    </row>
    <row r="87" spans="1:5" x14ac:dyDescent="0.2">
      <c r="A87" s="73" t="s">
        <v>141</v>
      </c>
      <c r="B87" s="69"/>
      <c r="C87" s="72" t="s">
        <v>142</v>
      </c>
      <c r="D87" s="65"/>
      <c r="E87" s="6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Normal="100" workbookViewId="0">
      <selection activeCell="A18" sqref="A18:E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57</v>
      </c>
      <c r="B2" s="58"/>
      <c r="C2" s="52" t="s">
        <v>63</v>
      </c>
      <c r="D2" s="53"/>
      <c r="E2" s="53"/>
      <c r="F2" s="53"/>
      <c r="G2" s="54"/>
      <c r="H2" s="55" t="s">
        <v>62</v>
      </c>
    </row>
    <row r="3" spans="1:8" ht="24.95" customHeight="1" x14ac:dyDescent="0.2">
      <c r="A3" s="59"/>
      <c r="B3" s="60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18766901.940000001</v>
      </c>
      <c r="D6" s="50">
        <v>35000</v>
      </c>
      <c r="E6" s="50">
        <f>C6+D6</f>
        <v>18801901.940000001</v>
      </c>
      <c r="F6" s="50">
        <v>7732806.8200000003</v>
      </c>
      <c r="G6" s="50">
        <v>7732806.8200000003</v>
      </c>
      <c r="H6" s="50">
        <f>E6-F6</f>
        <v>11069095.120000001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321015.88</v>
      </c>
      <c r="D8" s="50">
        <v>-35000</v>
      </c>
      <c r="E8" s="50">
        <f>C8+D8</f>
        <v>286015.88</v>
      </c>
      <c r="F8" s="50">
        <v>65314.69</v>
      </c>
      <c r="G8" s="50">
        <v>65314.69</v>
      </c>
      <c r="H8" s="50">
        <f>E8-F8</f>
        <v>220701.19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56</v>
      </c>
      <c r="C16" s="17">
        <f>SUM(C6+C8+C10+C12+C14)</f>
        <v>19087917.82</v>
      </c>
      <c r="D16" s="17">
        <f>SUM(D6+D8+D10+D12+D14)</f>
        <v>0</v>
      </c>
      <c r="E16" s="17">
        <f>SUM(E6+E8+E10+E12+E14)</f>
        <v>19087917.82</v>
      </c>
      <c r="F16" s="17">
        <f t="shared" ref="F16:H16" si="0">SUM(F6+F8+F10+F12+F14)</f>
        <v>7798121.5100000007</v>
      </c>
      <c r="G16" s="17">
        <f t="shared" si="0"/>
        <v>7798121.5100000007</v>
      </c>
      <c r="H16" s="17">
        <f t="shared" si="0"/>
        <v>11289796.310000001</v>
      </c>
    </row>
    <row r="18" spans="1:5" x14ac:dyDescent="0.2">
      <c r="A18" s="63" t="s">
        <v>136</v>
      </c>
      <c r="B18" s="64"/>
      <c r="C18" s="64"/>
      <c r="D18" s="64"/>
      <c r="E18" s="65"/>
    </row>
    <row r="19" spans="1:5" x14ac:dyDescent="0.2">
      <c r="A19" s="66"/>
      <c r="B19" s="67"/>
      <c r="C19" s="68"/>
      <c r="D19" s="64"/>
      <c r="E19" s="64"/>
    </row>
    <row r="20" spans="1:5" x14ac:dyDescent="0.2">
      <c r="A20" s="66"/>
      <c r="B20" s="67"/>
      <c r="C20" s="68"/>
      <c r="D20" s="64"/>
      <c r="E20" s="64"/>
    </row>
    <row r="21" spans="1:5" x14ac:dyDescent="0.2">
      <c r="A21" s="66"/>
      <c r="B21" s="67"/>
      <c r="C21" s="68"/>
      <c r="D21" s="64"/>
      <c r="E21" s="64"/>
    </row>
    <row r="22" spans="1:5" x14ac:dyDescent="0.2">
      <c r="A22" s="67"/>
      <c r="B22" s="68"/>
      <c r="C22" s="64"/>
      <c r="D22" s="64"/>
      <c r="E22" s="65"/>
    </row>
    <row r="23" spans="1:5" x14ac:dyDescent="0.2">
      <c r="A23" s="67"/>
      <c r="B23" s="68"/>
      <c r="C23" s="64"/>
      <c r="D23" s="64"/>
      <c r="E23" s="65"/>
    </row>
    <row r="24" spans="1:5" x14ac:dyDescent="0.2">
      <c r="A24" s="66" t="s">
        <v>137</v>
      </c>
      <c r="B24" s="69"/>
      <c r="C24" s="66" t="s">
        <v>138</v>
      </c>
      <c r="D24" s="70"/>
      <c r="E24" s="65"/>
    </row>
    <row r="25" spans="1:5" x14ac:dyDescent="0.2">
      <c r="A25" s="71" t="s">
        <v>139</v>
      </c>
      <c r="B25" s="69"/>
      <c r="C25" s="71" t="s">
        <v>140</v>
      </c>
      <c r="D25" s="71"/>
      <c r="E25" s="65"/>
    </row>
    <row r="26" spans="1:5" x14ac:dyDescent="0.2">
      <c r="A26" s="73" t="s">
        <v>141</v>
      </c>
      <c r="B26" s="69"/>
      <c r="C26" s="72" t="s">
        <v>142</v>
      </c>
      <c r="D26" s="65"/>
      <c r="E26" s="6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145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57</v>
      </c>
      <c r="B3" s="58"/>
      <c r="C3" s="52" t="s">
        <v>63</v>
      </c>
      <c r="D3" s="53"/>
      <c r="E3" s="53"/>
      <c r="F3" s="53"/>
      <c r="G3" s="54"/>
      <c r="H3" s="55" t="s">
        <v>62</v>
      </c>
    </row>
    <row r="4" spans="1:8" ht="24.95" customHeight="1" x14ac:dyDescent="0.2">
      <c r="A4" s="59"/>
      <c r="B4" s="60"/>
      <c r="C4" s="9" t="s">
        <v>58</v>
      </c>
      <c r="D4" s="9" t="s">
        <v>128</v>
      </c>
      <c r="E4" s="9" t="s">
        <v>59</v>
      </c>
      <c r="F4" s="9" t="s">
        <v>60</v>
      </c>
      <c r="G4" s="9" t="s">
        <v>61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129</v>
      </c>
      <c r="F5" s="10">
        <v>4</v>
      </c>
      <c r="G5" s="10">
        <v>5</v>
      </c>
      <c r="H5" s="10" t="s">
        <v>130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131</v>
      </c>
      <c r="B7" s="22"/>
      <c r="C7" s="15">
        <v>8306631.9000000004</v>
      </c>
      <c r="D7" s="15">
        <v>-86668.1</v>
      </c>
      <c r="E7" s="15">
        <f>C7+D7</f>
        <v>8219963.8000000007</v>
      </c>
      <c r="F7" s="15">
        <v>2902604.17</v>
      </c>
      <c r="G7" s="15">
        <v>2902604.17</v>
      </c>
      <c r="H7" s="15">
        <f>E7-F7</f>
        <v>5317359.6300000008</v>
      </c>
    </row>
    <row r="8" spans="1:8" x14ac:dyDescent="0.2">
      <c r="A8" s="4" t="s">
        <v>132</v>
      </c>
      <c r="B8" s="22"/>
      <c r="C8" s="15">
        <v>7890509.5999999996</v>
      </c>
      <c r="D8" s="15">
        <v>164857.76</v>
      </c>
      <c r="E8" s="15">
        <f t="shared" ref="E8:E13" si="0">C8+D8</f>
        <v>8055367.3599999994</v>
      </c>
      <c r="F8" s="15">
        <v>3782197.14</v>
      </c>
      <c r="G8" s="15">
        <v>3782197.14</v>
      </c>
      <c r="H8" s="15">
        <f t="shared" ref="H8:H13" si="1">E8-F8</f>
        <v>4273170.2199999988</v>
      </c>
    </row>
    <row r="9" spans="1:8" x14ac:dyDescent="0.2">
      <c r="A9" s="4" t="s">
        <v>133</v>
      </c>
      <c r="B9" s="22"/>
      <c r="C9" s="15">
        <v>587854.1</v>
      </c>
      <c r="D9" s="15">
        <v>0</v>
      </c>
      <c r="E9" s="15">
        <f t="shared" si="0"/>
        <v>587854.1</v>
      </c>
      <c r="F9" s="15">
        <v>292282.28999999998</v>
      </c>
      <c r="G9" s="15">
        <v>292282.28999999998</v>
      </c>
      <c r="H9" s="15">
        <f t="shared" si="1"/>
        <v>295571.81</v>
      </c>
    </row>
    <row r="10" spans="1:8" x14ac:dyDescent="0.2">
      <c r="A10" s="4" t="s">
        <v>134</v>
      </c>
      <c r="B10" s="22"/>
      <c r="C10" s="15">
        <v>2302922.2200000002</v>
      </c>
      <c r="D10" s="15">
        <v>-78189.66</v>
      </c>
      <c r="E10" s="15">
        <f t="shared" si="0"/>
        <v>2224732.56</v>
      </c>
      <c r="F10" s="15">
        <v>821037.91</v>
      </c>
      <c r="G10" s="15">
        <v>821037.91</v>
      </c>
      <c r="H10" s="15">
        <f t="shared" si="1"/>
        <v>1403694.65</v>
      </c>
    </row>
    <row r="11" spans="1:8" x14ac:dyDescent="0.2">
      <c r="A11" s="4" t="s">
        <v>53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54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55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56</v>
      </c>
      <c r="C16" s="23">
        <f t="shared" ref="C16:H16" si="2">SUM(C7:C15)</f>
        <v>19087917.82</v>
      </c>
      <c r="D16" s="23">
        <f t="shared" si="2"/>
        <v>0</v>
      </c>
      <c r="E16" s="23">
        <f t="shared" si="2"/>
        <v>19087917.82</v>
      </c>
      <c r="F16" s="23">
        <f t="shared" si="2"/>
        <v>7798121.5100000007</v>
      </c>
      <c r="G16" s="23">
        <f t="shared" si="2"/>
        <v>7798121.5100000007</v>
      </c>
      <c r="H16" s="23">
        <f t="shared" si="2"/>
        <v>11289796.310000001</v>
      </c>
    </row>
    <row r="19" spans="1:8" ht="45" customHeight="1" x14ac:dyDescent="0.2">
      <c r="A19" s="52" t="s">
        <v>146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57</v>
      </c>
      <c r="B21" s="58"/>
      <c r="C21" s="52" t="s">
        <v>63</v>
      </c>
      <c r="D21" s="53"/>
      <c r="E21" s="53"/>
      <c r="F21" s="53"/>
      <c r="G21" s="54"/>
      <c r="H21" s="55" t="s">
        <v>62</v>
      </c>
    </row>
    <row r="22" spans="1:8" ht="22.5" x14ac:dyDescent="0.2">
      <c r="A22" s="59"/>
      <c r="B22" s="60"/>
      <c r="C22" s="9" t="s">
        <v>58</v>
      </c>
      <c r="D22" s="9" t="s">
        <v>128</v>
      </c>
      <c r="E22" s="9" t="s">
        <v>59</v>
      </c>
      <c r="F22" s="9" t="s">
        <v>60</v>
      </c>
      <c r="G22" s="9" t="s">
        <v>61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129</v>
      </c>
      <c r="F23" s="10">
        <v>4</v>
      </c>
      <c r="G23" s="10">
        <v>5</v>
      </c>
      <c r="H23" s="10" t="s">
        <v>130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56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147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57</v>
      </c>
      <c r="B34" s="58"/>
      <c r="C34" s="52" t="s">
        <v>63</v>
      </c>
      <c r="D34" s="53"/>
      <c r="E34" s="53"/>
      <c r="F34" s="53"/>
      <c r="G34" s="54"/>
      <c r="H34" s="55" t="s">
        <v>62</v>
      </c>
    </row>
    <row r="35" spans="1:8" ht="22.5" x14ac:dyDescent="0.2">
      <c r="A35" s="59"/>
      <c r="B35" s="60"/>
      <c r="C35" s="9" t="s">
        <v>58</v>
      </c>
      <c r="D35" s="9" t="s">
        <v>128</v>
      </c>
      <c r="E35" s="9" t="s">
        <v>59</v>
      </c>
      <c r="F35" s="9" t="s">
        <v>60</v>
      </c>
      <c r="G35" s="9" t="s">
        <v>61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129</v>
      </c>
      <c r="F36" s="10">
        <v>4</v>
      </c>
      <c r="G36" s="10">
        <v>5</v>
      </c>
      <c r="H36" s="10" t="s">
        <v>130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56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5" spans="1:8" x14ac:dyDescent="0.2">
      <c r="A55" s="63" t="s">
        <v>136</v>
      </c>
      <c r="B55" s="64"/>
      <c r="C55" s="64"/>
      <c r="D55" s="64"/>
      <c r="E55" s="65"/>
    </row>
    <row r="56" spans="1:8" x14ac:dyDescent="0.2">
      <c r="A56" s="66"/>
      <c r="B56" s="67"/>
      <c r="C56" s="68"/>
      <c r="D56" s="64"/>
      <c r="E56" s="64"/>
    </row>
    <row r="57" spans="1:8" x14ac:dyDescent="0.2">
      <c r="A57" s="66"/>
      <c r="B57" s="67"/>
      <c r="C57" s="68"/>
      <c r="D57" s="64"/>
      <c r="E57" s="64"/>
    </row>
    <row r="58" spans="1:8" x14ac:dyDescent="0.2">
      <c r="A58" s="66"/>
      <c r="B58" s="67"/>
      <c r="C58" s="68"/>
      <c r="D58" s="64"/>
      <c r="E58" s="64"/>
    </row>
    <row r="59" spans="1:8" x14ac:dyDescent="0.2">
      <c r="A59" s="67"/>
      <c r="B59" s="68"/>
      <c r="C59" s="64"/>
      <c r="D59" s="64"/>
      <c r="E59" s="65"/>
    </row>
    <row r="60" spans="1:8" x14ac:dyDescent="0.2">
      <c r="A60" s="67"/>
      <c r="B60" s="68"/>
      <c r="C60" s="64"/>
      <c r="D60" s="64"/>
      <c r="E60" s="65"/>
    </row>
    <row r="61" spans="1:8" x14ac:dyDescent="0.2">
      <c r="A61" s="66" t="s">
        <v>137</v>
      </c>
      <c r="B61" s="69"/>
      <c r="C61" s="66" t="s">
        <v>138</v>
      </c>
      <c r="D61" s="70"/>
      <c r="E61" s="65"/>
    </row>
    <row r="62" spans="1:8" x14ac:dyDescent="0.2">
      <c r="A62" s="71" t="s">
        <v>139</v>
      </c>
      <c r="B62" s="69"/>
      <c r="C62" s="71" t="s">
        <v>140</v>
      </c>
      <c r="D62" s="71"/>
      <c r="E62" s="65"/>
    </row>
    <row r="63" spans="1:8" x14ac:dyDescent="0.2">
      <c r="A63" s="73" t="s">
        <v>141</v>
      </c>
      <c r="B63" s="69"/>
      <c r="C63" s="72" t="s">
        <v>142</v>
      </c>
      <c r="D63" s="65"/>
      <c r="E63" s="65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opLeftCell="D1" workbookViewId="0">
      <selection activeCell="I1" sqref="I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57</v>
      </c>
      <c r="B2" s="58"/>
      <c r="C2" s="52" t="s">
        <v>63</v>
      </c>
      <c r="D2" s="53"/>
      <c r="E2" s="53"/>
      <c r="F2" s="53"/>
      <c r="G2" s="54"/>
      <c r="H2" s="55" t="s">
        <v>62</v>
      </c>
    </row>
    <row r="3" spans="1:8" ht="24.95" customHeight="1" x14ac:dyDescent="0.2">
      <c r="A3" s="59"/>
      <c r="B3" s="60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19087917.82</v>
      </c>
      <c r="D16" s="15">
        <f t="shared" si="3"/>
        <v>0</v>
      </c>
      <c r="E16" s="15">
        <f t="shared" si="3"/>
        <v>19087917.82</v>
      </c>
      <c r="F16" s="15">
        <f t="shared" si="3"/>
        <v>7798121.5099999998</v>
      </c>
      <c r="G16" s="15">
        <f t="shared" si="3"/>
        <v>7798121.5099999998</v>
      </c>
      <c r="H16" s="15">
        <f t="shared" si="3"/>
        <v>11289796.310000001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19087917.82</v>
      </c>
      <c r="D18" s="15">
        <v>0</v>
      </c>
      <c r="E18" s="15">
        <f t="shared" ref="E18:E23" si="5">C18+D18</f>
        <v>19087917.82</v>
      </c>
      <c r="F18" s="15">
        <v>7798121.5099999998</v>
      </c>
      <c r="G18" s="15">
        <v>7798121.5099999998</v>
      </c>
      <c r="H18" s="15">
        <f t="shared" si="4"/>
        <v>11289796.310000001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56</v>
      </c>
      <c r="C42" s="23">
        <f t="shared" ref="C42:H42" si="12">SUM(C36+C25+C16+C6)</f>
        <v>19087917.82</v>
      </c>
      <c r="D42" s="23">
        <f t="shared" si="12"/>
        <v>0</v>
      </c>
      <c r="E42" s="23">
        <f t="shared" si="12"/>
        <v>19087917.82</v>
      </c>
      <c r="F42" s="23">
        <f t="shared" si="12"/>
        <v>7798121.5099999998</v>
      </c>
      <c r="G42" s="23">
        <f t="shared" si="12"/>
        <v>7798121.5099999998</v>
      </c>
      <c r="H42" s="23">
        <f t="shared" si="12"/>
        <v>11289796.310000001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63" t="s">
        <v>136</v>
      </c>
      <c r="B44" s="64"/>
      <c r="C44" s="64"/>
      <c r="D44" s="64"/>
      <c r="E44" s="65"/>
      <c r="F44" s="37"/>
      <c r="G44" s="37"/>
      <c r="H44" s="37"/>
    </row>
    <row r="45" spans="1:8" x14ac:dyDescent="0.2">
      <c r="A45" s="66"/>
      <c r="B45" s="67"/>
      <c r="C45" s="68"/>
      <c r="D45" s="64"/>
      <c r="E45" s="64"/>
      <c r="F45" s="37"/>
      <c r="G45" s="37"/>
      <c r="H45" s="37"/>
    </row>
    <row r="46" spans="1:8" x14ac:dyDescent="0.2">
      <c r="A46" s="66"/>
      <c r="B46" s="67"/>
      <c r="C46" s="68"/>
      <c r="D46" s="64"/>
      <c r="E46" s="64"/>
    </row>
    <row r="47" spans="1:8" x14ac:dyDescent="0.2">
      <c r="A47" s="66"/>
      <c r="B47" s="67"/>
      <c r="C47" s="68"/>
      <c r="D47" s="64"/>
      <c r="E47" s="64"/>
    </row>
    <row r="48" spans="1:8" x14ac:dyDescent="0.2">
      <c r="A48" s="67"/>
      <c r="B48" s="68"/>
      <c r="C48" s="64"/>
      <c r="D48" s="64"/>
      <c r="E48" s="65"/>
    </row>
    <row r="49" spans="1:5" x14ac:dyDescent="0.2">
      <c r="A49" s="67"/>
      <c r="B49" s="68"/>
      <c r="C49" s="64"/>
      <c r="D49" s="64"/>
      <c r="E49" s="65"/>
    </row>
    <row r="50" spans="1:5" x14ac:dyDescent="0.2">
      <c r="A50" s="66" t="s">
        <v>137</v>
      </c>
      <c r="B50" s="69"/>
      <c r="C50" s="66" t="s">
        <v>138</v>
      </c>
      <c r="D50" s="70"/>
      <c r="E50" s="65"/>
    </row>
    <row r="51" spans="1:5" x14ac:dyDescent="0.2">
      <c r="A51" s="71" t="s">
        <v>139</v>
      </c>
      <c r="B51" s="69"/>
      <c r="C51" s="71" t="s">
        <v>140</v>
      </c>
      <c r="D51" s="71"/>
      <c r="E51" s="65"/>
    </row>
    <row r="52" spans="1:5" x14ac:dyDescent="0.2">
      <c r="A52" s="73" t="s">
        <v>141</v>
      </c>
      <c r="B52" s="69"/>
      <c r="C52" s="72" t="s">
        <v>142</v>
      </c>
      <c r="D52" s="65"/>
      <c r="E52" s="6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florencio nuñez</cp:lastModifiedBy>
  <cp:lastPrinted>2018-03-08T21:21:25Z</cp:lastPrinted>
  <dcterms:created xsi:type="dcterms:W3CDTF">2014-02-10T03:37:14Z</dcterms:created>
  <dcterms:modified xsi:type="dcterms:W3CDTF">2020-07-29T15:37:33Z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